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9"/>
  </bookViews>
  <sheets>
    <sheet name="ANAGRAFICA_AZIENDA" sheetId="1" r:id="rId1"/>
    <sheet name="MATERIE_PRIME" sheetId="2" r:id="rId2"/>
    <sheet name="ACQUA_ED_ENERGIA" sheetId="3" r:id="rId3"/>
    <sheet name="EMISSIONI_IN_ARIA" sheetId="4" r:id="rId4"/>
    <sheet name="EMISSIONI_IN_ACQUA" sheetId="5" r:id="rId5"/>
    <sheet name="RUMORE" sheetId="6" r:id="rId6"/>
    <sheet name="RIFIUTI" sheetId="7" r:id="rId7"/>
    <sheet name="SUOLO_E_SOTTOSUOLO" sheetId="8" r:id="rId8"/>
    <sheet name="GESTIONALE" sheetId="9" r:id="rId9"/>
    <sheet name="INDICATORI_DI_PRESTAZIONE" sheetId="10" r:id="rId10"/>
    <sheet name="ALTRE_DICHIARAZIONI" sheetId="11" r:id="rId11"/>
  </sheets>
  <definedNames/>
  <calcPr fullCalcOnLoad="1"/>
</workbook>
</file>

<file path=xl/sharedStrings.xml><?xml version="1.0" encoding="utf-8"?>
<sst xmlns="http://schemas.openxmlformats.org/spreadsheetml/2006/main" count="2102" uniqueCount="733">
  <si>
    <t>Autorizzazione Integrata Ambientale - Direttiva IPPC</t>
  </si>
  <si>
    <t>REPORT ANNUALE PER L'INVIO DEI DATI DI AUTOCONTROLLO</t>
  </si>
  <si>
    <r>
      <t xml:space="preserve">Modello generale per </t>
    </r>
    <r>
      <rPr>
        <b/>
        <u val="single"/>
        <sz val="12"/>
        <color indexed="8"/>
        <rFont val="Tahoma"/>
        <family val="2"/>
      </rPr>
      <t>tutte le attività</t>
    </r>
    <r>
      <rPr>
        <b/>
        <sz val="12"/>
        <color indexed="8"/>
        <rFont val="Tahoma"/>
        <family val="2"/>
      </rPr>
      <t xml:space="preserve"> dell'allegato VIII, del D. Lgs 152/2006 e smi</t>
    </r>
  </si>
  <si>
    <t>ANAGRAFICA AZIENDA</t>
  </si>
  <si>
    <t>ANNO DI RIFERIMENTO</t>
  </si>
  <si>
    <t>dal</t>
  </si>
  <si>
    <t>al</t>
  </si>
  <si>
    <t>Ragione sociale:</t>
  </si>
  <si>
    <t>Categoria IPPC</t>
  </si>
  <si>
    <t>PIVA</t>
  </si>
  <si>
    <t>Indirizzo impianto:</t>
  </si>
  <si>
    <t>n°</t>
  </si>
  <si>
    <t>CAP</t>
  </si>
  <si>
    <t>città</t>
  </si>
  <si>
    <t>Referente IPPC:</t>
  </si>
  <si>
    <t>tel:</t>
  </si>
  <si>
    <t>fax:</t>
  </si>
  <si>
    <t>e-mail:</t>
  </si>
  <si>
    <t>Compilatore report annuale IPPC:</t>
  </si>
  <si>
    <t>Numero giorni lavorati in un anno</t>
  </si>
  <si>
    <t>1 - COMPONENTI AMBIENTALI</t>
  </si>
  <si>
    <t>MATERIE PRIME</t>
  </si>
  <si>
    <r>
      <t>Tabella 1.1.1 - SOSTANZE, PREPARATI E MATERIE PRIME UTILIZZATI</t>
    </r>
    <r>
      <rPr>
        <b/>
        <vertAlign val="superscript"/>
        <sz val="12"/>
        <color indexed="8"/>
        <rFont val="Tahoma"/>
        <family val="2"/>
      </rPr>
      <t>1</t>
    </r>
  </si>
  <si>
    <t>In Ingresso</t>
  </si>
  <si>
    <t>N° progr.</t>
  </si>
  <si>
    <r>
      <t>Descrizione</t>
    </r>
    <r>
      <rPr>
        <vertAlign val="superscript"/>
        <sz val="10"/>
        <color indexed="8"/>
        <rFont val="Tahoma"/>
        <family val="2"/>
      </rPr>
      <t>2</t>
    </r>
  </si>
  <si>
    <r>
      <t xml:space="preserve">Tipologia </t>
    </r>
    <r>
      <rPr>
        <vertAlign val="superscript"/>
        <sz val="10"/>
        <color indexed="8"/>
        <rFont val="Tahoma"/>
        <family val="2"/>
      </rPr>
      <t>3</t>
    </r>
  </si>
  <si>
    <t>Modalità di stoccaggio</t>
  </si>
  <si>
    <r>
      <t>Impianto/fase di utilizzo</t>
    </r>
    <r>
      <rPr>
        <vertAlign val="superscript"/>
        <sz val="10"/>
        <color indexed="8"/>
        <rFont val="Tahoma"/>
        <family val="2"/>
      </rPr>
      <t>4</t>
    </r>
  </si>
  <si>
    <t>Stato fisico</t>
  </si>
  <si>
    <t>Etichettatura</t>
  </si>
  <si>
    <t>Frasi R</t>
  </si>
  <si>
    <r>
      <t>Composizione</t>
    </r>
    <r>
      <rPr>
        <vertAlign val="superscript"/>
        <sz val="10"/>
        <color indexed="8"/>
        <rFont val="Tahoma"/>
        <family val="2"/>
      </rPr>
      <t>5</t>
    </r>
  </si>
  <si>
    <t>mp</t>
  </si>
  <si>
    <t>[mese di riferimento]</t>
  </si>
  <si>
    <t>[quantità]</t>
  </si>
  <si>
    <t>[u.m.]</t>
  </si>
  <si>
    <t>ma</t>
  </si>
  <si>
    <t>[anno di riferimento]</t>
  </si>
  <si>
    <t>NOTE DI COMPILAZIONE</t>
  </si>
  <si>
    <t>1 - Nota Bene: la compilazione della presente tabella presuppone che le schede di sicurezza dei singoli prodotti siano tenute presso lo stabilimento ed esibite su richiesta;</t>
  </si>
  <si>
    <t>3 - Per ogni tipologia di prodotto precisare se trattasi di mp (materia prima), di ms (materia secondaria ) o di  ma (materia ausiliaria, riportando - per queste ultime - solo le principali);</t>
  </si>
  <si>
    <t>4 - Indicare il riferimento relativo utilizzato nel diagramma di flusso di cui alla sezione C.2 (della scheda C);</t>
  </si>
  <si>
    <t>5 - Riportare i dati indicati nelle schede di sicurezza, qualora specificati.</t>
  </si>
  <si>
    <t>Tabella 1.1.2 – Controllo radiometrico in ingresso</t>
  </si>
  <si>
    <t>E' previsto il controllo radiometrico in entrata? (SI/NO)</t>
  </si>
  <si>
    <t>Denominazione</t>
  </si>
  <si>
    <t>Modalità stoccaggio</t>
  </si>
  <si>
    <t>Strumentazione usata</t>
  </si>
  <si>
    <t>Data controllo</t>
  </si>
  <si>
    <r>
      <t>Tabella 1.1.3 - SOSTANZE, PRODOTTI E SOTTOPRODOTTI DI PROCESSO</t>
    </r>
    <r>
      <rPr>
        <b/>
        <vertAlign val="superscript"/>
        <sz val="12"/>
        <color indexed="8"/>
        <rFont val="Tahoma"/>
        <family val="2"/>
      </rPr>
      <t>1</t>
    </r>
  </si>
  <si>
    <t>In Uscita</t>
  </si>
  <si>
    <t>Tabella 1.1.4 – Controllo radiometrico in uscita</t>
  </si>
  <si>
    <t>E' previsto il controllo radiometrico in uscita? (SI/NO)</t>
  </si>
  <si>
    <t>1.2 Risorse idriche</t>
  </si>
  <si>
    <t>Tabella 1.2.1. Risorse idriche</t>
  </si>
  <si>
    <t>Volume di acqua mensile - Gennaio</t>
  </si>
  <si>
    <t>Volume di acqua mensile - Febbraio</t>
  </si>
  <si>
    <t>Volume di acqua mensile - Marzo</t>
  </si>
  <si>
    <t>Volume di acqua mensile - Aprile</t>
  </si>
  <si>
    <t>Volume di acqua mensile - Maggio</t>
  </si>
  <si>
    <t>Volume di acqua mensile - Giugno</t>
  </si>
  <si>
    <t>Volume di acqua mensile - Luglio</t>
  </si>
  <si>
    <t>Volume di acqua mensile - Agosto</t>
  </si>
  <si>
    <t>Volume di acqua mensile - Settembre</t>
  </si>
  <si>
    <t>Volume di acqua mensile - Ottobre</t>
  </si>
  <si>
    <t>Volume di acqua mensile - Novembre</t>
  </si>
  <si>
    <t>Volume di acqua mensile - Dicembre</t>
  </si>
  <si>
    <t>Volume acqua totale annuo</t>
  </si>
  <si>
    <t>Consumo medio giornaliero</t>
  </si>
  <si>
    <t>Fonte</t>
  </si>
  <si>
    <t>Potabile (m3)</t>
  </si>
  <si>
    <t>Non potabile (m3)</t>
  </si>
  <si>
    <t>Acquedotto</t>
  </si>
  <si>
    <t>NOTA: Se non è possibile compilare alcuni campi indicarne il motivo.</t>
  </si>
  <si>
    <t>1.3. Energia</t>
  </si>
  <si>
    <t>Tabella 1.3.1. Risorse energetiche</t>
  </si>
  <si>
    <t>Anno di riferimento</t>
  </si>
  <si>
    <r>
      <t>Sezione O.1: UNITÀ DI PRODUZIONE</t>
    </r>
    <r>
      <rPr>
        <b/>
        <vertAlign val="superscript"/>
        <sz val="12"/>
        <color indexed="8"/>
        <rFont val="Tahoma"/>
        <family val="2"/>
      </rPr>
      <t>1</t>
    </r>
  </si>
  <si>
    <t>ENERGIA TERMICA (annua)</t>
  </si>
  <si>
    <t>ENERGIA ELETTRICA (annua)</t>
  </si>
  <si>
    <r>
      <t>Impianto/ fase di provenienza</t>
    </r>
    <r>
      <rPr>
        <b/>
        <vertAlign val="superscript"/>
        <sz val="12"/>
        <color indexed="8"/>
        <rFont val="Tahoma"/>
        <family val="2"/>
      </rPr>
      <t>2</t>
    </r>
  </si>
  <si>
    <t>Energia Prodotta (MWh)</t>
  </si>
  <si>
    <t>Quota dell’energia prodotta ceduta a terzi (MWh)</t>
  </si>
  <si>
    <r>
      <t>Potenza elettrica nominale</t>
    </r>
    <r>
      <rPr>
        <b/>
        <vertAlign val="superscript"/>
        <sz val="12"/>
        <color indexed="8"/>
        <rFont val="Tahoma"/>
        <family val="2"/>
      </rPr>
      <t>6</t>
    </r>
    <r>
      <rPr>
        <b/>
        <sz val="12"/>
        <color indexed="8"/>
        <rFont val="Tahoma"/>
        <family val="2"/>
      </rPr>
      <t xml:space="preserve"> (kVA)</t>
    </r>
  </si>
  <si>
    <t>Energia prodotta (MWh)</t>
  </si>
  <si>
    <t>TOTALE</t>
  </si>
  <si>
    <t>Energia acquisita dall’esterno</t>
  </si>
  <si>
    <t>Quantità (MWh)</t>
  </si>
  <si>
    <r>
      <t>Altre informazioni</t>
    </r>
    <r>
      <rPr>
        <b/>
        <vertAlign val="superscript"/>
        <sz val="12"/>
        <color indexed="8"/>
        <rFont val="Tahoma"/>
        <family val="2"/>
      </rPr>
      <t>7, 8</t>
    </r>
  </si>
  <si>
    <t>Energia elettrica</t>
  </si>
  <si>
    <t>Energia termica</t>
  </si>
  <si>
    <t>Note di compilazione:</t>
  </si>
  <si>
    <t>1- Nella presente sezione devono essere indicati tutti i dispositivi che comportano un utilizzo diretto di combustibile all'interno del complesso IPPC.</t>
  </si>
  <si>
    <t>2 - Indicare il riferimento relativo utilizzato nel diagramma di flusso di cui alla Sezione C.2 (della Scheda C - AIA).</t>
  </si>
  <si>
    <t>3 - Indicare il codice identificativo del dispositivo riportando una descrizione sintetica (es. caldaia, motore, turbina, ecc.).</t>
  </si>
  <si>
    <t>4 - Indicare tipologie e quantitativi (in m3/h o in kg/h) di sostanze utilizzate nei processi di combustione.</t>
  </si>
  <si>
    <t>5 - Intesa quale potenza termica nominale al focolare.</t>
  </si>
  <si>
    <t>6 - Indicare il Cos φ medio (se disponibile).</t>
  </si>
  <si>
    <t>7 - Indicare il tipo di fornitura di alimentazione e la potenza impegnata.</t>
  </si>
  <si>
    <t>8 - Indicare il tipo e la temperatura del fluido vettore, la provenienza e la portata.</t>
  </si>
  <si>
    <r>
      <t>Sezione O.2: UNITÀ DI CONSUMO</t>
    </r>
    <r>
      <rPr>
        <b/>
        <vertAlign val="superscript"/>
        <sz val="12"/>
        <color indexed="8"/>
        <rFont val="Tahoma"/>
        <family val="2"/>
      </rPr>
      <t>9</t>
    </r>
  </si>
  <si>
    <r>
      <t>Fase/attività significative o gruppi di esse</t>
    </r>
    <r>
      <rPr>
        <b/>
        <vertAlign val="superscript"/>
        <sz val="12"/>
        <color indexed="8"/>
        <rFont val="Tahoma"/>
        <family val="2"/>
      </rPr>
      <t>10</t>
    </r>
  </si>
  <si>
    <t>Descrizione</t>
  </si>
  <si>
    <t>Energia termica consumata (MWh)</t>
  </si>
  <si>
    <t>Energia elettrica consumata (MWh)</t>
  </si>
  <si>
    <r>
      <t>Prodotto principale della fase</t>
    </r>
    <r>
      <rPr>
        <b/>
        <vertAlign val="superscript"/>
        <sz val="12"/>
        <color indexed="8"/>
        <rFont val="Tahoma"/>
        <family val="2"/>
      </rPr>
      <t>11</t>
    </r>
  </si>
  <si>
    <r>
      <t>TOTALI</t>
    </r>
    <r>
      <rPr>
        <vertAlign val="superscript"/>
        <sz val="11"/>
        <color indexed="8"/>
        <rFont val="Arial"/>
        <family val="2"/>
      </rPr>
      <t>12</t>
    </r>
  </si>
  <si>
    <t>9 - La presente Sezione ha l'obiettivo di acquisire le informazioni necessarie alla valutazione dei consumi energetici associati a fasi specifiche del processo produttivo messe in evidenza nella Scheda D (vedi note relative AIA).</t>
  </si>
  <si>
    <t>10 - Indicare il riferimento utilizzato nella relazione di cui alla Scheda D (Valutazione Integrata Ambientale).</t>
  </si>
  <si>
    <t>11 - Indicare i/il prodotto/i finale/i della produzione cui si fa riferimento.</t>
  </si>
  <si>
    <t>12 – Devono essere evidenziati i consumi energetici totali del complesso IPPC e, ove possibile, i dettagli delle singole fasi o gruppi di fasi maggiormente significativi dal punto di vista energetico.</t>
  </si>
  <si>
    <t>1.5. Emissioni in aria</t>
  </si>
  <si>
    <t>Tabella 1.5.1. Punti di emissione (dati fisici)</t>
  </si>
  <si>
    <t>Punto di emissione</t>
  </si>
  <si>
    <t>giorni/anno di funzionamento del camino</t>
  </si>
  <si>
    <t>ore/giorno di funzionamento del camino</t>
  </si>
  <si>
    <t>Tabella 1.5.2. inqinanti monitorati</t>
  </si>
  <si>
    <t>Analisi del gg/mm/aaaa RdP n. ______</t>
  </si>
  <si>
    <t>Parametri monitorati</t>
  </si>
  <si>
    <r>
      <t>Concentrazione limite da normativa o autorizzata in AIA [mg/Nm</t>
    </r>
    <r>
      <rPr>
        <b/>
        <vertAlign val="superscript"/>
        <sz val="10"/>
        <color indexed="8"/>
        <rFont val="Tahoma"/>
        <family val="2"/>
      </rPr>
      <t>3</t>
    </r>
    <r>
      <rPr>
        <b/>
        <sz val="10"/>
        <color indexed="8"/>
        <rFont val="Tahoma"/>
        <family val="2"/>
      </rPr>
      <t>]</t>
    </r>
  </si>
  <si>
    <t>Portata
(Nm3/h)</t>
  </si>
  <si>
    <t>Concentrazioine
(mg/Nm3)</t>
  </si>
  <si>
    <t>Concentrazione in % del valore limite di emissione</t>
  </si>
  <si>
    <t>1.6. Emissioni in acqua</t>
  </si>
  <si>
    <t>Tabella 1.6.1. Punti di emissione</t>
  </si>
  <si>
    <t>Durata emissione h/giorno</t>
  </si>
  <si>
    <t>Durata emissione gg/anno</t>
  </si>
  <si>
    <t>Tabella 1.6.2. Inquinanti monitorati</t>
  </si>
  <si>
    <t>Punto emissione</t>
  </si>
  <si>
    <t>Inquinanti</t>
  </si>
  <si>
    <t>Portata
(m3/g)</t>
  </si>
  <si>
    <t>Carico
(Kg/g)</t>
  </si>
  <si>
    <t>Concentrazione
(mg/l)</t>
  </si>
  <si>
    <t>1.7. Impatto acustico</t>
  </si>
  <si>
    <t>Con quale frequenza è previsto il monitoraggio dell'impatto acustico nel PMC?</t>
  </si>
  <si>
    <t>In quale anno è stato effettuato l'ultimo monitoraggio dell'impatto acustico?</t>
  </si>
  <si>
    <t>E' stato eseguito il monitoraggio durante l'anno di riferimento  (SI/NO)?</t>
  </si>
  <si>
    <t>Tabella 1.7.1. Rumore</t>
  </si>
  <si>
    <t>Valore riscontrato</t>
  </si>
  <si>
    <t>Valore limite di Legge</t>
  </si>
  <si>
    <t>Valutazione n.</t>
  </si>
  <si>
    <t>Condizioni di funzionamento degli impianti</t>
  </si>
  <si>
    <t>Parametro valutato</t>
  </si>
  <si>
    <t>Diurno</t>
  </si>
  <si>
    <t>Notturno</t>
  </si>
  <si>
    <t>Unità di Misura</t>
  </si>
  <si>
    <t>Indicare i riferimenti di Legge utilizzati e perché, le condizioni di funzionamento e di contemporaneità, quant'altro necessario a comprendere le modalità di monitoraggio svolto.</t>
  </si>
  <si>
    <t>1.8 - Rifiuti</t>
  </si>
  <si>
    <t>Tabella 1.8.1 - Rifiuti in ingresso</t>
  </si>
  <si>
    <t>E' prevista l'utilizzo di rifiuti nel ciclo produttivo? (SI/NO)</t>
  </si>
  <si>
    <t>Rifiuti</t>
  </si>
  <si>
    <t>Codice CER</t>
  </si>
  <si>
    <t>Recupero (codice)</t>
  </si>
  <si>
    <t>[tonnellate]</t>
  </si>
  <si>
    <t>GENNAIO</t>
  </si>
  <si>
    <t>FEBBRAIO</t>
  </si>
  <si>
    <t>MARZO</t>
  </si>
  <si>
    <t>APRILE</t>
  </si>
  <si>
    <t>MAGGIO</t>
  </si>
  <si>
    <t>GIUGNO</t>
  </si>
  <si>
    <t>LUGLIO</t>
  </si>
  <si>
    <t>AGOSTO</t>
  </si>
  <si>
    <t>SETTEMBRE</t>
  </si>
  <si>
    <t>OTTOBRE</t>
  </si>
  <si>
    <t>NOVEMBRE</t>
  </si>
  <si>
    <t>DICEMBRE</t>
  </si>
  <si>
    <t>TOTALE ANNO</t>
  </si>
  <si>
    <t>Tabella 1.8.2 - Rifiuti prodotti</t>
  </si>
  <si>
    <t>Rifiuti prodotti</t>
  </si>
  <si>
    <t>Smaltimento    (codice)</t>
  </si>
  <si>
    <t>Recupero                 (codice)</t>
  </si>
  <si>
    <t>1.9 – Suolo e sottosuolo</t>
  </si>
  <si>
    <t>Tabella 1.9.1 – Acque di falda</t>
  </si>
  <si>
    <t>E' stato effettuato il controllo quinquennale previsto per le acque di falda? (SI/NO)</t>
  </si>
  <si>
    <t>In che data è stato effettuato l'ultimo controllo? (gg/mm/aa)</t>
  </si>
  <si>
    <t>PROFONDITA' DEL PUNTO DI PRELIEVO</t>
  </si>
  <si>
    <t>Punto di misura/piezometro</t>
  </si>
  <si>
    <t>Parametro / inquinante</t>
  </si>
  <si>
    <t>Concentrazione limite da normativa
[mg/l]</t>
  </si>
  <si>
    <t>Concentrazione
[mg/l]</t>
  </si>
  <si>
    <t>NOTA: Ripetere la tabella soprastante tante volte per quanti RdP sono disponibili.</t>
  </si>
  <si>
    <t>Tabella 1.9.2 – Suolo</t>
  </si>
  <si>
    <t>E' stato effettuato il controllo decennale previsto per il suolo? (SI/NO)</t>
  </si>
  <si>
    <t>PROFONDITA' DEL PUNTO DI CAROTAGGIO</t>
  </si>
  <si>
    <t>Punto di misura/carotaggio</t>
  </si>
  <si>
    <t>2- GESTIONE DELL'IMPIANTO</t>
  </si>
  <si>
    <t>2.1 Controllo fasi critiche, manutenzioni, stoccaggi</t>
  </si>
  <si>
    <t>Tabella 2.1.1 - Sistemi di controllo delle fasi critiche del processo</t>
  </si>
  <si>
    <t>Fase di Produzione</t>
  </si>
  <si>
    <t>Attività di controllo/Parametri di Controllo</t>
  </si>
  <si>
    <t>UM</t>
  </si>
  <si>
    <t>Risultato del controllo</t>
  </si>
  <si>
    <t>Data del controllo</t>
  </si>
  <si>
    <t>Commenti</t>
  </si>
  <si>
    <t>Tabella 2.1.2 - Interventi di manutenzione ordinaria (e straordinaria) sugli impianti di abbattimento degli inquinanti  (ed eventuali fasi critiche del processo)</t>
  </si>
  <si>
    <t>Macchinario</t>
  </si>
  <si>
    <t>Tipo di intervento</t>
  </si>
  <si>
    <t>Data intervento</t>
  </si>
  <si>
    <t>Tipo di manutenzione (Ordinaria o Straordinaria)</t>
  </si>
  <si>
    <r>
      <t>Tabella 2.1.3</t>
    </r>
    <r>
      <rPr>
        <b/>
        <sz val="11"/>
        <color indexed="10"/>
        <rFont val="Tahoma"/>
        <family val="2"/>
      </rPr>
      <t xml:space="preserve"> </t>
    </r>
    <r>
      <rPr>
        <b/>
        <sz val="11"/>
        <color indexed="8"/>
        <rFont val="Tahoma"/>
        <family val="2"/>
      </rPr>
      <t>- Sistemi di trattamento fumi: controllo del processo</t>
    </r>
  </si>
  <si>
    <t>Sistema di abbattimento</t>
  </si>
  <si>
    <t>Parametri di controllo del processo di abbattimento</t>
  </si>
  <si>
    <t>Tabella 2.1.4- Sistemi di depurazione: controllo del processo (ACQUE)</t>
  </si>
  <si>
    <t>Sistema di trattamento (stadio di trattamento)</t>
  </si>
  <si>
    <t>Parametri di controllo del processo di trattamento</t>
  </si>
  <si>
    <t>Tabella 2.1.5 - Aree di stoccaggio (vasche, serbatoi, bacini di contenimento etc.)</t>
  </si>
  <si>
    <t>Descrizione dell'area di stoccaggio</t>
  </si>
  <si>
    <t>Verifica effettuata</t>
  </si>
  <si>
    <t>Descrivere le criticità riscontrate.</t>
  </si>
  <si>
    <t>3 – INDICATORI DI PRESTAZIONE</t>
  </si>
  <si>
    <t>Riportare esclusivamente gli indici di performance del Decreto Dirigenziale di autorizzazione AIA</t>
  </si>
  <si>
    <r>
      <t xml:space="preserve">Tabella 3.1. </t>
    </r>
    <r>
      <rPr>
        <i/>
        <sz val="11"/>
        <color indexed="8"/>
        <rFont val="Tahoma"/>
        <family val="2"/>
      </rPr>
      <t>Monitoraggio degli indicatori di performance</t>
    </r>
  </si>
  <si>
    <t>Indicatore a sua descrizione</t>
  </si>
  <si>
    <t>Valore annuo misurato</t>
  </si>
  <si>
    <t>Valore annuo obiettivo</t>
  </si>
  <si>
    <t>Valore % rispetto all'obiettivo</t>
  </si>
  <si>
    <t>ALTRE DICHIARAZIONI</t>
  </si>
  <si>
    <t>Indicare qualsiasi altra informazione ritenuta utile ai fini della conoscenza dell'impianto IPPC autorizzato, in termini di inquinamento delle componenti ambientali, di gestione dell'impianto e di eventuali criticità rilevate nel corso del suo funzionamento.</t>
  </si>
  <si>
    <t>MADDALONI CEMENTI S.r.l.</t>
  </si>
  <si>
    <t>23.51.00</t>
  </si>
  <si>
    <t>NAZIONALE APPIA</t>
  </si>
  <si>
    <t>257</t>
  </si>
  <si>
    <t>MADDALONI (CE)</t>
  </si>
  <si>
    <t>81024</t>
  </si>
  <si>
    <t>VINCENTI GIOVANNI</t>
  </si>
  <si>
    <t>g.vincenti@financo.it</t>
  </si>
  <si>
    <t>/</t>
  </si>
  <si>
    <t>NO</t>
  </si>
  <si>
    <t>Gennaio</t>
  </si>
  <si>
    <t>Febbraio</t>
  </si>
  <si>
    <t>Marzo</t>
  </si>
  <si>
    <t>Aprile</t>
  </si>
  <si>
    <t>Maggio</t>
  </si>
  <si>
    <t>Giugno</t>
  </si>
  <si>
    <t>Luglio</t>
  </si>
  <si>
    <t>Agosto</t>
  </si>
  <si>
    <t>Settembre</t>
  </si>
  <si>
    <t>Ottobre</t>
  </si>
  <si>
    <t>Novembre</t>
  </si>
  <si>
    <t>Dicembre</t>
  </si>
  <si>
    <t>SI</t>
  </si>
  <si>
    <t>Annuale</t>
  </si>
  <si>
    <t>Temperatura</t>
  </si>
  <si>
    <t>Tenore di O2</t>
  </si>
  <si>
    <t>Quantità di farina cruda in alimentazione</t>
  </si>
  <si>
    <t>Quantità di combustibili in alimentazione</t>
  </si>
  <si>
    <t>Portata aria immessa</t>
  </si>
  <si>
    <t>Quantità degli inquinanti emessi</t>
  </si>
  <si>
    <t>°C</t>
  </si>
  <si>
    <t>%</t>
  </si>
  <si>
    <t>kg</t>
  </si>
  <si>
    <t>t/anno</t>
  </si>
  <si>
    <t>M.03 - Forno di Cottura</t>
  </si>
  <si>
    <t>kWh/t</t>
  </si>
  <si>
    <t>Calcare</t>
  </si>
  <si>
    <t>Pozzolana</t>
  </si>
  <si>
    <t>M.01, M.05</t>
  </si>
  <si>
    <t>Gesso</t>
  </si>
  <si>
    <t>Additivo di macinazione</t>
  </si>
  <si>
    <t>Liquido</t>
  </si>
  <si>
    <t>(1)</t>
  </si>
  <si>
    <t>(1) Nel ciclo produttivo dello stabilimento  viene utilizzata acqua non potabile</t>
  </si>
  <si>
    <r>
      <t>Codice dispositivo e descrizione</t>
    </r>
    <r>
      <rPr>
        <b/>
        <vertAlign val="superscript"/>
        <sz val="12"/>
        <color indexed="8"/>
        <rFont val="Tahoma"/>
        <family val="2"/>
      </rPr>
      <t xml:space="preserve">3
</t>
    </r>
    <r>
      <rPr>
        <b/>
        <sz val="12"/>
        <color indexed="8"/>
        <rFont val="Tahoma"/>
        <family val="2"/>
      </rPr>
      <t>Tipo</t>
    </r>
  </si>
  <si>
    <t>Descrivere le criticità riscontrate</t>
  </si>
  <si>
    <t>Vasche trattamento acque reflue</t>
  </si>
  <si>
    <t>Aree deposito/stoccaggio rifiuti</t>
  </si>
  <si>
    <t>Verifica visiva integrità</t>
  </si>
  <si>
    <t>Prove di tenuta</t>
  </si>
  <si>
    <t>Verifica visiva</t>
  </si>
  <si>
    <t>Via</t>
  </si>
  <si>
    <t>0823470215</t>
  </si>
  <si>
    <t>Evitare ove possibile di inserire nomi commerciali.</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</si>
  <si>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</si>
  <si>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
 Evitare, ove possibile, di inserire i nomi commerciali.</t>
  </si>
  <si>
    <t>16 02 16</t>
  </si>
  <si>
    <t>Altri oli per motori, ingranaggi e lubrificazione</t>
  </si>
  <si>
    <t xml:space="preserve">13 02 08* </t>
  </si>
  <si>
    <t>Imballaggi in carta e cartone</t>
  </si>
  <si>
    <t>15 01 01</t>
  </si>
  <si>
    <t>Imballaggi in plastica</t>
  </si>
  <si>
    <t>15 01 02</t>
  </si>
  <si>
    <t>Imballaggi in legno</t>
  </si>
  <si>
    <t>15 01 03</t>
  </si>
  <si>
    <t>Imballaggi in materiali misti</t>
  </si>
  <si>
    <t>15 01 06</t>
  </si>
  <si>
    <t>Imballaggi contenenti residui di sostanze pericolose o contaminati  da tali sostanze</t>
  </si>
  <si>
    <t>15 01 10*</t>
  </si>
  <si>
    <t>Batterie al piombo</t>
  </si>
  <si>
    <t>16 06 01*</t>
  </si>
  <si>
    <t>Rottami di sfere, detriti di ferro</t>
  </si>
  <si>
    <t>17 04 05</t>
  </si>
  <si>
    <t>Lana vetro</t>
  </si>
  <si>
    <t>17 06 03*</t>
  </si>
  <si>
    <t>Tubi fluorescenti e altri rifiuti cont. Mercurio</t>
  </si>
  <si>
    <t>20 01 21*</t>
  </si>
  <si>
    <t>16 02 14</t>
  </si>
  <si>
    <t>Plastica</t>
  </si>
  <si>
    <t>16 01 19</t>
  </si>
  <si>
    <r>
      <t xml:space="preserve">Fanghi prodotti dal </t>
    </r>
    <r>
      <rPr>
        <b/>
        <sz val="9"/>
        <rFont val="Arial"/>
        <family val="2"/>
      </rPr>
      <t>trattamento</t>
    </r>
    <r>
      <rPr>
        <sz val="9"/>
        <rFont val="Arial"/>
        <family val="2"/>
      </rPr>
      <t xml:space="preserve"> </t>
    </r>
    <r>
      <rPr>
        <b/>
        <sz val="9"/>
        <rFont val="Arial"/>
        <family val="2"/>
      </rPr>
      <t xml:space="preserve">biologico </t>
    </r>
    <r>
      <rPr>
        <sz val="9"/>
        <rFont val="Arial"/>
        <family val="2"/>
      </rPr>
      <t xml:space="preserve">delle acque reflue industriali, diversi da quelli di cui alla voce 19 08 11. </t>
    </r>
  </si>
  <si>
    <t>19 08 12</t>
  </si>
  <si>
    <t>Fanghi prodotti dal trattamento in loco degli effluenti, diversi da quelli di cui alla voce 06.05.02</t>
  </si>
  <si>
    <t>06 05 03</t>
  </si>
  <si>
    <t>nessuna</t>
  </si>
  <si>
    <t>Serbatoi interrati</t>
  </si>
  <si>
    <t>Prove di tenuta (ditta qualificata)</t>
  </si>
  <si>
    <t>A3</t>
  </si>
  <si>
    <t>B1</t>
  </si>
  <si>
    <t>C</t>
  </si>
  <si>
    <t>D1</t>
  </si>
  <si>
    <t>D2</t>
  </si>
  <si>
    <t>D4</t>
  </si>
  <si>
    <t>E1</t>
  </si>
  <si>
    <t>E2</t>
  </si>
  <si>
    <t>F</t>
  </si>
  <si>
    <t>F1</t>
  </si>
  <si>
    <t>F2</t>
  </si>
  <si>
    <t>G</t>
  </si>
  <si>
    <t>G1</t>
  </si>
  <si>
    <t>G2</t>
  </si>
  <si>
    <t>H</t>
  </si>
  <si>
    <t>H1</t>
  </si>
  <si>
    <t>H2</t>
  </si>
  <si>
    <t>I1</t>
  </si>
  <si>
    <t>I2</t>
  </si>
  <si>
    <t>L1</t>
  </si>
  <si>
    <t>L2</t>
  </si>
  <si>
    <t>M2</t>
  </si>
  <si>
    <t>M4</t>
  </si>
  <si>
    <t>N4</t>
  </si>
  <si>
    <t>Q2</t>
  </si>
  <si>
    <t>S2</t>
  </si>
  <si>
    <t>T2</t>
  </si>
  <si>
    <t>U</t>
  </si>
  <si>
    <t>U2</t>
  </si>
  <si>
    <t>U3</t>
  </si>
  <si>
    <t>V2</t>
  </si>
  <si>
    <t>V3</t>
  </si>
  <si>
    <t>Z2</t>
  </si>
  <si>
    <t>Polveri totali</t>
  </si>
  <si>
    <t>A3
Silo insacco 6</t>
  </si>
  <si>
    <t>B1
Deposito clinker 1</t>
  </si>
  <si>
    <t>C 
Cemento 2 F</t>
  </si>
  <si>
    <t>D1
Bilancia clinker F1</t>
  </si>
  <si>
    <t>D2 
Air lift pz.</t>
  </si>
  <si>
    <t>D4
Cemento 1F esterno</t>
  </si>
  <si>
    <t>E
Macinazione Carbone</t>
  </si>
  <si>
    <t>E1 
Bilancia clinker 2F</t>
  </si>
  <si>
    <t>E2
Sili Cemento 3 e 4</t>
  </si>
  <si>
    <t>F
Insaccatrice 1</t>
  </si>
  <si>
    <t>G
Air Lift Pt</t>
  </si>
  <si>
    <t>G1
Trasporto Cemento 2F</t>
  </si>
  <si>
    <t>G2
Sili Cemento 7 e 8</t>
  </si>
  <si>
    <t>H
Sili Cemento 1 e2</t>
  </si>
  <si>
    <t>H1
Elevatore finito 2 F</t>
  </si>
  <si>
    <t>H2
Air Lift Estrazione 
1 e 2</t>
  </si>
  <si>
    <t>I1
Elevatore riciclo 2F</t>
  </si>
  <si>
    <t>I2
Air Lift Estrazione 5 e 6</t>
  </si>
  <si>
    <t>L1
Macinazione 1F interno</t>
  </si>
  <si>
    <t>L2
Air Lift Estrazione 3 e 4</t>
  </si>
  <si>
    <t>M2
Air Lift Estrazione 7 e 8</t>
  </si>
  <si>
    <t>M4
Tagliasacchi 2</t>
  </si>
  <si>
    <t>N4
Tagliasacchi 1</t>
  </si>
  <si>
    <t>P3
Nastro 7 ATB</t>
  </si>
  <si>
    <t>Q2
Insaccatrice 2</t>
  </si>
  <si>
    <t>Q3
Nastro 4 e 5 ATB</t>
  </si>
  <si>
    <t>S2
Silo Insacco 1</t>
  </si>
  <si>
    <t>T2
Silo Insacco 2</t>
  </si>
  <si>
    <t>U
Elevatore Clinker 1</t>
  </si>
  <si>
    <t>U2
Silo Insacco 3</t>
  </si>
  <si>
    <t>U3
Pallettizzatrice 1</t>
  </si>
  <si>
    <t>V2
Silo Insacco 4</t>
  </si>
  <si>
    <t>V3
Pallettizzatrice 2</t>
  </si>
  <si>
    <t>Z
Trasporto linea 1</t>
  </si>
  <si>
    <t>Z2
Silo Insacco 5</t>
  </si>
  <si>
    <t>Mercurio (Hg)</t>
  </si>
  <si>
    <t>NOTA:</t>
  </si>
  <si>
    <t>D3
Scarico clinker FLS</t>
  </si>
  <si>
    <t>N3
Silo ATB</t>
  </si>
  <si>
    <t>O3
Nastro 6 ATB</t>
  </si>
  <si>
    <t>V1
Bilancia Carbone FLS</t>
  </si>
  <si>
    <t>Z1
Bilancia precalcinatore</t>
  </si>
  <si>
    <t>O
Air lift riserva</t>
  </si>
  <si>
    <t>Z3
Elevatore farina 1C</t>
  </si>
  <si>
    <t>Consumo termico specifico (kWh/ton)</t>
  </si>
  <si>
    <t>Consumo elettrico specifico (kWh/ton)</t>
  </si>
  <si>
    <t>Produzione cemento</t>
  </si>
  <si>
    <t>Cemento</t>
  </si>
  <si>
    <t>B, C4, B4
Cottura clinker M.03</t>
  </si>
  <si>
    <t>mbar</t>
  </si>
  <si>
    <t>Pressione aria di rete</t>
  </si>
  <si>
    <t>bar</t>
  </si>
  <si>
    <t>Sistema di scuotimento e lavaggio maniche</t>
  </si>
  <si>
    <t xml:space="preserve">In tramoggia situata all'interno di Capannone </t>
  </si>
  <si>
    <t>Additivo riducente
(Solfato Ferroso)</t>
  </si>
  <si>
    <t>Solido</t>
  </si>
  <si>
    <t>Silo metallico</t>
  </si>
  <si>
    <t>Cisternette in PVC</t>
  </si>
  <si>
    <t xml:space="preserve">Fossa di scarico situata all'interno di Capannone </t>
  </si>
  <si>
    <t>Delta P</t>
  </si>
  <si>
    <t>Temperatura fumi</t>
  </si>
  <si>
    <t>Consumo specifico di energia elettrica (Cemento)</t>
  </si>
  <si>
    <t>R13</t>
  </si>
  <si>
    <t>Ton</t>
  </si>
  <si>
    <t>M.05</t>
  </si>
  <si>
    <t>Ciclo produttivo Cemento</t>
  </si>
  <si>
    <t>Componenti rimossi da apparecchiature fuori uso, 
diversi da quelli di cui alla voce 16 02 15</t>
  </si>
  <si>
    <t>Apparecchiature fuori uso, diverse da quelle di cui alle 
voci da 16 02 09 a 16 02 13</t>
  </si>
  <si>
    <t>Bacini di contenimento</t>
  </si>
  <si>
    <t>Sili metallici</t>
  </si>
  <si>
    <t>Prodotto</t>
  </si>
  <si>
    <t>Punto di rilievo fonometrico</t>
  </si>
  <si>
    <t>dB(A)</t>
  </si>
  <si>
    <t>Sono stati utilizzati limiti di rumorosità ai sensi del DPCM 01 03 91, in quanto il Comune di Maddaloni non ha provveduto alla classificazione acustica del proprio territorio. I rilievi fonometrici sono stati eseguiti con in funzione durante il periodo diurno i mulini cemento ed i mezzi in ingresso/uscita dallo stabilimento e durante il periodo notturno con i soli mulini cemento in marcia.</t>
  </si>
  <si>
    <r>
      <t>P5</t>
    </r>
    <r>
      <rPr>
        <sz val="10"/>
        <color indexed="8"/>
        <rFont val="Times New Roman"/>
        <family val="1"/>
      </rPr>
      <t xml:space="preserve"> - Al perimetro dell’area impianti in corrispondenza della zona pesa/uffici –</t>
    </r>
  </si>
  <si>
    <t xml:space="preserve">EMISSIONE               (classe VI)
Prescrizione AIA pto. B.5.3.1
</t>
  </si>
  <si>
    <r>
      <t>P6</t>
    </r>
    <r>
      <rPr>
        <sz val="10"/>
        <color indexed="8"/>
        <rFont val="Times New Roman"/>
        <family val="1"/>
      </rPr>
      <t xml:space="preserve"> - Al perimetro dell’area impianti nella parte retrostante zona grattatrice</t>
    </r>
  </si>
  <si>
    <r>
      <t>P7</t>
    </r>
    <r>
      <rPr>
        <sz val="10"/>
        <color indexed="8"/>
        <rFont val="Times New Roman"/>
        <family val="1"/>
      </rPr>
      <t xml:space="preserve"> - Al perimetro dell’area impianti in corrispondenza del piazzale insaccaggio</t>
    </r>
  </si>
  <si>
    <t>Flusso di massa
(Kg/anno)</t>
  </si>
  <si>
    <t>vedere nota</t>
  </si>
  <si>
    <t>&lt;</t>
  </si>
  <si>
    <t>Vedere nota</t>
  </si>
  <si>
    <t>Vedere nota.</t>
  </si>
  <si>
    <t>Vedere note.</t>
  </si>
  <si>
    <t xml:space="preserve">F1
Trasporto Cemento </t>
  </si>
  <si>
    <r>
      <t>Concentrazione limite da normativa o autorizzata in AIA [mg/Nm</t>
    </r>
    <r>
      <rPr>
        <b/>
        <vertAlign val="superscript"/>
        <sz val="10"/>
        <rFont val="Tahoma"/>
        <family val="2"/>
      </rPr>
      <t>3</t>
    </r>
    <r>
      <rPr>
        <b/>
        <sz val="10"/>
        <rFont val="Tahoma"/>
        <family val="2"/>
      </rPr>
      <t>]</t>
    </r>
  </si>
  <si>
    <t>F2
Sili cemento 5 e 6</t>
  </si>
  <si>
    <t>SI-1</t>
  </si>
  <si>
    <t>pH</t>
  </si>
  <si>
    <t>5,5 – 9,5 (unità di pH)</t>
  </si>
  <si>
    <t>non applicabile</t>
  </si>
  <si>
    <t>---</t>
  </si>
  <si>
    <t>Colore</t>
  </si>
  <si>
    <t>Non percettibile con diluizione 1:20</t>
  </si>
  <si>
    <t>Non percettibile con diluizione 1:10</t>
  </si>
  <si>
    <t>Odore</t>
  </si>
  <si>
    <t>Non molesto</t>
  </si>
  <si>
    <t>Non percettibile</t>
  </si>
  <si>
    <t>Materiali grossolani</t>
  </si>
  <si>
    <t>Assenti</t>
  </si>
  <si>
    <t>Solidi sospesi totali</t>
  </si>
  <si>
    <t>≤</t>
  </si>
  <si>
    <t>BOD5</t>
  </si>
  <si>
    <t>COD</t>
  </si>
  <si>
    <t>Alluminio (Al)</t>
  </si>
  <si>
    <t>Arsenico (As)</t>
  </si>
  <si>
    <t>Bario (Ba)</t>
  </si>
  <si>
    <t>Boro (B)</t>
  </si>
  <si>
    <t>Cadmio (Cd)</t>
  </si>
  <si>
    <t>Cromo Totale(Cr)</t>
  </si>
  <si>
    <t>Cromo VI (Cr)</t>
  </si>
  <si>
    <t>Ferro (Fe)</t>
  </si>
  <si>
    <t>Manganese (Mn)</t>
  </si>
  <si>
    <t>Nichel (Ni)</t>
  </si>
  <si>
    <t>Piombo (Pb)</t>
  </si>
  <si>
    <t>Rame (Cu)</t>
  </si>
  <si>
    <t>Selenio (Se)</t>
  </si>
  <si>
    <t>Stagno (Sn)</t>
  </si>
  <si>
    <t>Zinco (Zn)</t>
  </si>
  <si>
    <t>Cianuri Totali (CN)</t>
  </si>
  <si>
    <t>Cloro attivo libero</t>
  </si>
  <si>
    <t>Solfuri (H2S)</t>
  </si>
  <si>
    <t>Solfiti (SO3)</t>
  </si>
  <si>
    <t>Solfati (SO4)</t>
  </si>
  <si>
    <t>Cloruri (Cl)</t>
  </si>
  <si>
    <t>Fluoruri (F)</t>
  </si>
  <si>
    <t>Fosforo totale (P)</t>
  </si>
  <si>
    <t>Azoto ammoniacale (NH4)</t>
  </si>
  <si>
    <t>Azoto nitroso (N)</t>
  </si>
  <si>
    <t>Azoto nitrico (come N)</t>
  </si>
  <si>
    <t>Grassi ed oli naturali vegetali</t>
  </si>
  <si>
    <t>Idrocarburi totali</t>
  </si>
  <si>
    <t>Fenoli</t>
  </si>
  <si>
    <t>Aldeidi</t>
  </si>
  <si>
    <t>Solventi organici aromatici</t>
  </si>
  <si>
    <t>Solventi organici azotati</t>
  </si>
  <si>
    <t>Tensioattivi totali (MABS)</t>
  </si>
  <si>
    <t>Pesticidi fosforati</t>
  </si>
  <si>
    <t>Pesticidi totali</t>
  </si>
  <si>
    <t>Aldrin</t>
  </si>
  <si>
    <t>Dieldrin</t>
  </si>
  <si>
    <t>Endrin</t>
  </si>
  <si>
    <t>Isodrin</t>
  </si>
  <si>
    <t>Solventi clorurati</t>
  </si>
  <si>
    <t>Escherichia Coli</t>
  </si>
  <si>
    <t>Saggio di tossicità acuta</t>
  </si>
  <si>
    <t>Campione non accettabile se dopo 24 ore il n. degli organismi immobili è ≤ del 50 % del totale</t>
  </si>
  <si>
    <t>Nota: nei casi in cui la concentrazione in % del valore limite di emissione è pari a zero significa che il valore di concentrazione è risultato essere inferiore al limite di rilevabilità strumentale.</t>
  </si>
  <si>
    <t>Misurazione relativa al Pozzo P1</t>
  </si>
  <si>
    <t xml:space="preserve">Concentrazione soglia di riferimento acque sotterranee
</t>
  </si>
  <si>
    <t>Unità di misura</t>
  </si>
  <si>
    <t>Concentrazione</t>
  </si>
  <si>
    <t>Concentrazione in % della soglia di riferimento acque sotterranee</t>
  </si>
  <si>
    <t>Pozzo P1</t>
  </si>
  <si>
    <t>unità</t>
  </si>
  <si>
    <t>incolore</t>
  </si>
  <si>
    <t>inodore</t>
  </si>
  <si>
    <t>Conducibilità</t>
  </si>
  <si>
    <t>µS/cm</t>
  </si>
  <si>
    <t>Residuo fisso a 180°C</t>
  </si>
  <si>
    <t>mg/l</t>
  </si>
  <si>
    <t>Durezza Totale</t>
  </si>
  <si>
    <t>°F</t>
  </si>
  <si>
    <t>Cloruri</t>
  </si>
  <si>
    <t>Solfati</t>
  </si>
  <si>
    <t xml:space="preserve">Alluminio </t>
  </si>
  <si>
    <t>µg/l</t>
  </si>
  <si>
    <t xml:space="preserve">Antimonio </t>
  </si>
  <si>
    <t xml:space="preserve">Arsenico </t>
  </si>
  <si>
    <t>Boro</t>
  </si>
  <si>
    <t>Cadmio</t>
  </si>
  <si>
    <t>Calcio</t>
  </si>
  <si>
    <t>Cromo Totale</t>
  </si>
  <si>
    <t>Ferro</t>
  </si>
  <si>
    <t>Manganese</t>
  </si>
  <si>
    <t>Magnesio</t>
  </si>
  <si>
    <t>Mercurio</t>
  </si>
  <si>
    <t xml:space="preserve">Nichel </t>
  </si>
  <si>
    <t xml:space="preserve">Piombo </t>
  </si>
  <si>
    <t xml:space="preserve">Rame </t>
  </si>
  <si>
    <t xml:space="preserve">Selenio </t>
  </si>
  <si>
    <t>Sodio</t>
  </si>
  <si>
    <t>Vanadio</t>
  </si>
  <si>
    <t>Ammoniaca</t>
  </si>
  <si>
    <t>Nitriti</t>
  </si>
  <si>
    <t>Nitrati</t>
  </si>
  <si>
    <t>([NO3]/50+[NO2]/0,5)</t>
  </si>
  <si>
    <t xml:space="preserve">Cianuri </t>
  </si>
  <si>
    <t>TOC</t>
  </si>
  <si>
    <t>Disinfettante residuo</t>
  </si>
  <si>
    <t>Nota: nei casi in cui la concentrazione in % della soglia di riferimento acque sotterranee è pari a zero significa che il valore di concentrazione è risultato essere inferiore al limite di rilevabilità strumentale.</t>
  </si>
  <si>
    <t>COMPOSTI ORGANICI AROMATICI</t>
  </si>
  <si>
    <t>Benzene</t>
  </si>
  <si>
    <t>Etilbenzene</t>
  </si>
  <si>
    <t>Toluene</t>
  </si>
  <si>
    <t>p-xilene</t>
  </si>
  <si>
    <t>Stirene</t>
  </si>
  <si>
    <t>IPA</t>
  </si>
  <si>
    <t>Benzo(a)antracene</t>
  </si>
  <si>
    <t>Benzo(a)pirene</t>
  </si>
  <si>
    <t>Benzo(b)fluorantene</t>
  </si>
  <si>
    <t>Benzo(k)fluorantene</t>
  </si>
  <si>
    <t>Benzo(g,h,i)perilene</t>
  </si>
  <si>
    <t>Crisene</t>
  </si>
  <si>
    <t>Dibenzo(a,h)antracene</t>
  </si>
  <si>
    <t>Indenopirene</t>
  </si>
  <si>
    <t>Pirene</t>
  </si>
  <si>
    <t>Sommatoria:
Benzo(b)fluorantene
Benzo(k)fluorantene
Benzo(g,h,i)perilene
Indenopirene</t>
  </si>
  <si>
    <t>Misurazione relativa al Pozzo P2</t>
  </si>
  <si>
    <t>Pozzo P2</t>
  </si>
  <si>
    <t>Non applicabile</t>
  </si>
  <si>
    <t>Misurazione relativa al Pozzo P4</t>
  </si>
  <si>
    <t>Pozzo P4</t>
  </si>
  <si>
    <r>
      <t>Combustibile utilizzato</t>
    </r>
    <r>
      <rPr>
        <b/>
        <vertAlign val="superscript"/>
        <sz val="12"/>
        <color indexed="8"/>
        <rFont val="Tahoma"/>
        <family val="2"/>
      </rPr>
      <t xml:space="preserve">4
</t>
    </r>
    <r>
      <rPr>
        <b/>
        <sz val="12"/>
        <color indexed="8"/>
        <rFont val="Tahoma"/>
        <family val="2"/>
      </rPr>
      <t>Quantità (ton)</t>
    </r>
  </si>
  <si>
    <r>
      <t>Potenza termica di combustione</t>
    </r>
    <r>
      <rPr>
        <b/>
        <vertAlign val="superscript"/>
        <sz val="12"/>
        <color indexed="8"/>
        <rFont val="Tahoma"/>
        <family val="2"/>
      </rPr>
      <t>5</t>
    </r>
    <r>
      <rPr>
        <b/>
        <sz val="12"/>
        <color indexed="8"/>
        <rFont val="Tahoma"/>
        <family val="2"/>
      </rPr>
      <t xml:space="preserve"> (MW)</t>
    </r>
  </si>
  <si>
    <t>Non previsto</t>
  </si>
  <si>
    <t>Quantità mensili prodotte</t>
  </si>
  <si>
    <t xml:space="preserve">[quantità TOTALE] </t>
  </si>
  <si>
    <t xml:space="preserve">H302
H315
H319
H412
</t>
  </si>
  <si>
    <t xml:space="preserve">Solfato di ferro 30-60%
Magnesio carbonato 3-7%
Solfato di manganese 1-3%
</t>
  </si>
  <si>
    <t xml:space="preserve">H302
H373
</t>
  </si>
  <si>
    <t xml:space="preserve">H318
H315
H317
H335
</t>
  </si>
  <si>
    <t xml:space="preserve">/
</t>
  </si>
  <si>
    <t xml:space="preserve">I dati relativi agli interventi di manutenzione sugli impianti di abbattimento degli inquinanti sono riportati nel "Registro di Esercizio Impianti di Abbattimento" e nel "Registro Manutenzione Degli Impianti di Abbattimento" allegati in copia al presente </t>
  </si>
  <si>
    <t xml:space="preserve">Solido </t>
  </si>
  <si>
    <t>Plastica -  (nuova attribuzione CER)</t>
  </si>
  <si>
    <t>17 02 03</t>
  </si>
  <si>
    <t>Rifiuti ospedalieri (residui visite mediche 2018)</t>
  </si>
  <si>
    <t>18 01 03*</t>
  </si>
  <si>
    <t>D15</t>
  </si>
  <si>
    <t>Pneumatici fuori uso</t>
  </si>
  <si>
    <t>16 01 03</t>
  </si>
  <si>
    <t>A1                    Trasporto linea 2</t>
  </si>
  <si>
    <t>A4                    Elevatore farina 2C</t>
  </si>
  <si>
    <t>C1                       Deposito clinker 2</t>
  </si>
  <si>
    <t>G3                          Nastro 10 ATB</t>
  </si>
  <si>
    <t>H3                          Siletto clinker ATB</t>
  </si>
  <si>
    <t>M3                          Nastro 8 ATB</t>
  </si>
  <si>
    <t>M5                          Caldaia Menestrina 1</t>
  </si>
  <si>
    <t>M6                          Caldaia Menestrina 2</t>
  </si>
  <si>
    <t>N
Air lift Forno</t>
  </si>
  <si>
    <t>O1
Separatore 1F</t>
  </si>
  <si>
    <t>R                           Canaletta farina</t>
  </si>
  <si>
    <t>R2                         Insaccatrice 3</t>
  </si>
  <si>
    <t>S3
Estrazione silo 7 ATB</t>
  </si>
  <si>
    <t>T                             Scarico Forno 2</t>
  </si>
  <si>
    <t>U1                            Scarico Aut. Carbone</t>
  </si>
  <si>
    <t>BTEX</t>
  </si>
  <si>
    <r>
      <t>Clinker</t>
    </r>
    <r>
      <rPr>
        <b/>
        <sz val="12"/>
        <color indexed="8"/>
        <rFont val="Tahoma"/>
        <family val="2"/>
      </rPr>
      <t xml:space="preserve"> </t>
    </r>
    <r>
      <rPr>
        <sz val="12"/>
        <color indexed="8"/>
        <rFont val="Tahoma"/>
        <family val="2"/>
      </rPr>
      <t xml:space="preserve">      </t>
    </r>
  </si>
  <si>
    <t>SI per rifiuti non pericolosi recuperabili come materia</t>
  </si>
  <si>
    <t>Come da Scheda Dati Sicurezza</t>
  </si>
  <si>
    <t>Cementi prodotti secondo la norma UNI EN 197-1</t>
  </si>
  <si>
    <t>Capannone in cemento armato</t>
  </si>
  <si>
    <r>
      <t>Pozzo (P1,P2,</t>
    </r>
    <r>
      <rPr>
        <b/>
        <sz val="12"/>
        <color indexed="8"/>
        <rFont val="Tahoma"/>
        <family val="2"/>
      </rPr>
      <t>P4)</t>
    </r>
  </si>
  <si>
    <t>Parametro non previsto dall' AIA</t>
  </si>
  <si>
    <t>Misurazione non prevista dall' AIA</t>
  </si>
  <si>
    <t>• Periodo diurno:mulino cemento F2;insaccaggio; mezzi in ingresso uscita dallo stabilimento.
• Periodo notturno:
mulino cemento F2.</t>
  </si>
  <si>
    <r>
      <t>Nm</t>
    </r>
    <r>
      <rPr>
        <vertAlign val="superscript"/>
        <sz val="12"/>
        <color indexed="8"/>
        <rFont val="Tahoma"/>
        <family val="2"/>
      </rPr>
      <t>3</t>
    </r>
    <r>
      <rPr>
        <sz val="12"/>
        <color indexed="8"/>
        <rFont val="Tahoma"/>
        <family val="2"/>
      </rPr>
      <t>/h</t>
    </r>
  </si>
  <si>
    <t>Filtri a tessuto del tipo a maniche</t>
  </si>
  <si>
    <t>Consumo materie prime</t>
  </si>
  <si>
    <t>Nella suddetta tabella non è riportato il consumo specifico di energia termica ed il consumo di combustibile  in quanto nell’anno 2019 non sono stati utilizzati combustibili poichè la linea di cottura del clinker non ha mai funzionato</t>
  </si>
  <si>
    <t>Tensione da rete di distribuzione 220.000 Volt - Potenza Massima Nominale 32 MWe</t>
  </si>
  <si>
    <t>Concentrazione limite AIA</t>
  </si>
  <si>
    <t>Nel corso dell’anno 2020 la linea di cottura del clinker non è mai stata in funzione e pertanto non vi è stato alcun consumo di pet-coke e/o olio combustibile</t>
  </si>
  <si>
    <r>
      <t xml:space="preserve">P1 – R1  </t>
    </r>
    <r>
      <rPr>
        <sz val="10"/>
        <color indexed="8"/>
        <rFont val="Times New Roman"/>
        <family val="1"/>
      </rPr>
      <t>Gruppo di abitazioni situate lungo la SS 7 – Via della Libertà nel Comune di Maddaloni (in corrispondenza del civico 526)</t>
    </r>
  </si>
  <si>
    <t>LIMITI DI RUMOROSITA' AI SENSI DEL DPCM 01 03 91</t>
  </si>
  <si>
    <t>Sono stati utilizzati limiti di rumorosità ai sensi del DPCM 01 03 91, in quanto il Comune di Maddaloni non ha provveduto alla classificazione acustica cdel proprio territorio. I rilievi fonometrici sono stati eseguiti con in funzione durante il periodo diurno i mulini cemento ed i mezzi in ingresso/uscita dallo stabilimento e durante il periodo notturno con i soli mulini cemento in marcia.</t>
  </si>
  <si>
    <r>
      <t xml:space="preserve">P2 – R2 </t>
    </r>
    <r>
      <rPr>
        <sz val="10"/>
        <color indexed="8"/>
        <rFont val="Times New Roman"/>
        <family val="1"/>
      </rPr>
      <t>Gruppo di abitazioni situate lungo la SS 7 – Via della Libertà nel Comune di Maddaloni (in corrispondenza del civico 464)</t>
    </r>
  </si>
  <si>
    <r>
      <t xml:space="preserve">P3 – R3  </t>
    </r>
    <r>
      <rPr>
        <sz val="10"/>
        <color indexed="8"/>
        <rFont val="Times New Roman"/>
        <family val="1"/>
      </rPr>
      <t>Civile abitazione situata lungo la SS 7 – Via della Libertà nel Comune di Maddaloni (in corrispondenza del civico 324)</t>
    </r>
  </si>
  <si>
    <r>
      <t xml:space="preserve">P4 –R4 </t>
    </r>
    <r>
      <rPr>
        <sz val="10"/>
        <color indexed="8"/>
        <rFont val="Times New Roman"/>
        <family val="1"/>
      </rPr>
      <t>Istituto Comprensivo s.m.s. Settembrini s.e. Don Milani</t>
    </r>
  </si>
  <si>
    <t xml:space="preserve">Sono stati utilizzati limiti di rumorosità ai sensi del DPCM 01 03 91, in quanto il Comune di Maddaloni non ha provveduto alla classificazione acustica del proprio territorio. I rilievi fonometrici sono stati eseguiti con in funzione durante il periodo diurno i mulini cemento ed i mezzi in ingresso/uscita dallo stabilimento e durante il periodo notturno con i soli mulini cemento in marcia. </t>
  </si>
  <si>
    <t>Presso la cementeria di Maddaloni nel 2020 non sono stati né ricevuti, ne recuperati rifiuti non pericolosi come materia</t>
  </si>
  <si>
    <t>Nel corso dell'anno 2020 la linea di cottura del clinker non è mai stata in esercizio</t>
  </si>
  <si>
    <t>Nel corso dell'anno 2020 i filtri in questione non sono stati in esercizio in quanto la linea di cottura del clinker non è stata in funzione</t>
  </si>
  <si>
    <t>soluzioni acquose di scarto, contenenti sostanze pericolose</t>
  </si>
  <si>
    <t>16 10 01*</t>
  </si>
  <si>
    <t>cere e grassi esausti</t>
  </si>
  <si>
    <t>12 01 12*</t>
  </si>
  <si>
    <t>Altre emulsioni oleose</t>
  </si>
  <si>
    <t>13 08 02*</t>
  </si>
  <si>
    <t>assorbenti, materiali filtranti (inclusi filtri dell’olio non specificati altrimenti), stracci e indumenti protettivi, contaminati da sostanze pericolose</t>
  </si>
  <si>
    <t>15 02 02*</t>
  </si>
  <si>
    <t>assorbenti, materiali filtranti, stracci e indumenti protettivi, 
diversi da quelli di cui alla voce 15 02 02</t>
  </si>
  <si>
    <t>15 02 03</t>
  </si>
  <si>
    <t>Batterie al NI-CD</t>
  </si>
  <si>
    <t>16 06 02*</t>
  </si>
  <si>
    <t>Nastri in gomma - Cinghie</t>
  </si>
  <si>
    <t>16 01 22</t>
  </si>
  <si>
    <t>controllo non eseguito per fermata</t>
  </si>
  <si>
    <t>Doc. Simpes n°235 del 14 settembre 2020</t>
  </si>
  <si>
    <t>V
Elevatore KL2</t>
  </si>
  <si>
    <t>T3                          Estrazione Silo8 ATB</t>
  </si>
  <si>
    <t>T1                                 Sili Carbone Grezzo</t>
  </si>
  <si>
    <t>S                          Scarico Forno 1</t>
  </si>
  <si>
    <t>M                                  Air lift Crudo</t>
  </si>
  <si>
    <t>L                             Siletto farina 1</t>
  </si>
  <si>
    <t>F3                          Nastro 3 ATB</t>
  </si>
  <si>
    <t>E4                          Nastro 11 ATB</t>
  </si>
  <si>
    <t>C4                            Forno FLS</t>
  </si>
  <si>
    <t>C2                               Silo farina 2</t>
  </si>
  <si>
    <t>B4                           Forno FLS</t>
  </si>
  <si>
    <t>B2                               Silo Polverino</t>
  </si>
  <si>
    <t>B                             Forno FLS</t>
  </si>
  <si>
    <t>Emissioni in atmosfera non monitorate nel corso del 2020 in quanto i relativi impianti non sono stati in esercizio nel corso dell'anno.</t>
  </si>
  <si>
    <t>Nota: il valore del flusso di massa annuale, riportato in corrispondenza della seconda misurazione, è stato calcolato sulla base dei valori medi di portata e di concentrazione relativi alle due misurazioni discontinue effettuate nell'anno 2020.</t>
  </si>
  <si>
    <t>Analisi del 28/10/2020 -  RdP n. 0173/14/20</t>
  </si>
  <si>
    <t>Analisi del 19/05/2020 -  RdP n. 0091/13/20</t>
  </si>
  <si>
    <t>Nota: il valore del flusso di massa annuale è stato calcolato sulla base dei valori di portata e di concentrazione relativi alla misurazione discontinua effettuata nel 1° semestre dell'anno 2020 in quanto nel corso del 2° semestre l'impianto non è stato in esercizio.</t>
  </si>
  <si>
    <t>Analisi del 21/05/2020 -  RdP n. 0091/32/20</t>
  </si>
  <si>
    <t>Analisi del 28/10/2020 -  RdP n. 0173/13/20</t>
  </si>
  <si>
    <t>Analisi del 19/05/2020 -  RdP n. 0091/15/20</t>
  </si>
  <si>
    <t>Analisi del 21/05/2020 -  RdP n. 0091/33/20</t>
  </si>
  <si>
    <t>Analisi del 28/10/2020 -  RdP n. 0173/12/20</t>
  </si>
  <si>
    <t>Analisi del 19/05/2020 -  RdP n. 0091/17/20</t>
  </si>
  <si>
    <t>Analisi del 29/10/2020 -  RdP n. 0173/27/20</t>
  </si>
  <si>
    <t>Analisi del 21/05/2020 -  RdP n. 0091/29/20</t>
  </si>
  <si>
    <t>Analisi del 28/10/2020 -  RdP n. 0173/11/20</t>
  </si>
  <si>
    <t>Analisi del 19/05/2020 -  RdP n. 0091/18/20</t>
  </si>
  <si>
    <t>Analisi del 28/10/2020 -  RdP n. 0173/10/20</t>
  </si>
  <si>
    <t>Analisi del 19/05/2020 -  RdP n. 0091/16/20</t>
  </si>
  <si>
    <t>Analisi del 18/05/2020 -  RdP n. 0091/2/20</t>
  </si>
  <si>
    <t>Analisi del 21/05/2020 -  RdP n. 0091/31/20</t>
  </si>
  <si>
    <t>Analisi del 21/05/2020 -  RdP n. 0091/30/20</t>
  </si>
  <si>
    <t>Analisi del 29/10/2020 -  RdP n. 0173/25/20</t>
  </si>
  <si>
    <t>Analisi del 19/05/2020 -  RdP n. 0091/21/20</t>
  </si>
  <si>
    <t>Analisi del 29/10/2020 -  RdP n. 0173/24/20</t>
  </si>
  <si>
    <t>Analisi del 19/05/2020 -  RdP n. 0091/20/20</t>
  </si>
  <si>
    <t>Analisi del 28/10/2020 -  RdP n. 0173/9/20</t>
  </si>
  <si>
    <t>Analisi del 21/05/2020 -  RdP n. 0091/28/20</t>
  </si>
  <si>
    <t>Analisi del 29/10/2020 -  RdP n. 0173/26/20</t>
  </si>
  <si>
    <t>Analisi del 19/05/2020 -  RdP n. 0091/22/20</t>
  </si>
  <si>
    <t>Analisi del 29/10/2020 -  RdP n. 0173/23/20</t>
  </si>
  <si>
    <t>Analisi del 18/05/2020 -  RdP n. 0091/6/20</t>
  </si>
  <si>
    <t>Analisi del 29/10/2020 -  RdP n. 0173/22/20</t>
  </si>
  <si>
    <t>Analisi del 19/05/2020 -  RdP n. 0091/23/20</t>
  </si>
  <si>
    <t>Analisi del 29/10/2020 -  RdP n. 0173/21/20</t>
  </si>
  <si>
    <t>Analisi del 18/05/2020 -  RdP n. 0091/10/20</t>
  </si>
  <si>
    <t>Analisi del 28/10/2020 -  RdP n. 0173/8/20</t>
  </si>
  <si>
    <t>Analisi del 18/05/2020 -  RdP n. 0091/5/20</t>
  </si>
  <si>
    <t>Analisi del 28/10/2020 -  RdP n. 0173/7/20</t>
  </si>
  <si>
    <t>Analisi del 18/05/2020 -  RdP n. 0091/11/20</t>
  </si>
  <si>
    <t>Analisi del 29/10/2020 -  RdP n. 0173/20/20</t>
  </si>
  <si>
    <t>Analisi del 18/05/2020 -  RdP n. 0091/9/20</t>
  </si>
  <si>
    <t>Analisi del 29/10/2020 -  RdP n. 0173/19/20</t>
  </si>
  <si>
    <t>Analisi del 18/05/2020 -  RdP n. 0091/12/20</t>
  </si>
  <si>
    <t>Analisi del 28/10/2020 -  RdP n. 0173/6/20</t>
  </si>
  <si>
    <t>Analisi del 18/05/2020 -  RdP n. 0091/3/20</t>
  </si>
  <si>
    <t>Analisi del 28/10/2020 -  RdP n. 0173/5/20</t>
  </si>
  <si>
    <t>Analisi del 21/05/2020 -  RdP n. 0091/27/20</t>
  </si>
  <si>
    <t>Analisi del 18/05/2020 -  RdP n. 0091/1/20</t>
  </si>
  <si>
    <t>Analisi del 28/10/2020 -  RdP n. 0173/4/20</t>
  </si>
  <si>
    <t>Analisi del 18/05/2020 -  RdP n. 0091/4/20</t>
  </si>
  <si>
    <t>Analisi del 29/10/2020 -  RdP n. 0173/18/20</t>
  </si>
  <si>
    <t>Analisi del 18/05/2020 -  RdP n. 0091/7/20</t>
  </si>
  <si>
    <t>Analisi del 28/10/2020 -  RdP n. 0173/3/20</t>
  </si>
  <si>
    <t>Analisi del 21/05/2020 -  RdP n. 0091/26/20</t>
  </si>
  <si>
    <t>Analisi del 29/10/2020 -  RdP n. 0173/17/20</t>
  </si>
  <si>
    <t>Analisi del 19/05/2020 -  RdP n. 0091/19/20</t>
  </si>
  <si>
    <t>Analisi del 28/10/2020 -  RdP n. 0173/2/20</t>
  </si>
  <si>
    <t>Analisi del 21/05/2020 -  RdP n. 0091/25/20</t>
  </si>
  <si>
    <t>Analisi del 29/10/2020 -  RdP n. 0173/16/20</t>
  </si>
  <si>
    <t>Analisi del 18/05/2020 -  RdP n. 0091/8/20</t>
  </si>
  <si>
    <t>Analisi del 29/10/2020 -  RdP n. 0173/15/20</t>
  </si>
  <si>
    <t>Analisi del 21/05/2020 -  RdP n. 0091/24/20</t>
  </si>
  <si>
    <t>Analisi del 28/10/2020 -  RdP n. 0173/1/20</t>
  </si>
  <si>
    <t>Concentrazione
(mg/Nm3)</t>
  </si>
  <si>
    <t>Analisi del 19/05/2020 -  RdP n. 0091/14/20</t>
  </si>
  <si>
    <t>Tensioattivi totali</t>
  </si>
  <si>
    <t>Grassi olii animali/vegetali</t>
  </si>
  <si>
    <t>Azoto nitrico</t>
  </si>
  <si>
    <t>Azoto nitroso</t>
  </si>
  <si>
    <t>Azoto ammoniacale</t>
  </si>
  <si>
    <t>Fosforo totale</t>
  </si>
  <si>
    <t>Non percettibile con diluizione 1:40</t>
  </si>
  <si>
    <t>15,5 °C</t>
  </si>
  <si>
    <t>&lt; 30 °C</t>
  </si>
  <si>
    <t>7,70 (unità di pH)</t>
  </si>
  <si>
    <t>SI-2</t>
  </si>
  <si>
    <t>Analisi del 04/02/2020 RdP n. 0285/20</t>
  </si>
  <si>
    <t>20,5 °C</t>
  </si>
  <si>
    <t>7,80 (unità di pH)</t>
  </si>
  <si>
    <t>Concentrazione limite AIA (mg/l)</t>
  </si>
  <si>
    <t>Analisi del 08/10/2020 RdP n. 2119/20</t>
  </si>
  <si>
    <r>
      <t xml:space="preserve">Analisi del </t>
    </r>
    <r>
      <rPr>
        <b/>
        <sz val="12"/>
        <color indexed="8"/>
        <rFont val="Tahoma"/>
        <family val="2"/>
      </rPr>
      <t>16/01/2020</t>
    </r>
    <r>
      <rPr>
        <sz val="12"/>
        <color indexed="8"/>
        <rFont val="Tahoma"/>
        <family val="2"/>
      </rPr>
      <t xml:space="preserve">  RdP n.</t>
    </r>
    <r>
      <rPr>
        <b/>
        <sz val="12"/>
        <color indexed="8"/>
        <rFont val="Tahoma"/>
        <family val="2"/>
      </rPr>
      <t>0101/20</t>
    </r>
  </si>
  <si>
    <t>-43,60 metri</t>
  </si>
  <si>
    <r>
      <t xml:space="preserve">Analisi del </t>
    </r>
    <r>
      <rPr>
        <b/>
        <sz val="12"/>
        <color indexed="8"/>
        <rFont val="Tahoma"/>
        <family val="2"/>
      </rPr>
      <t>16/01/2020</t>
    </r>
    <r>
      <rPr>
        <sz val="12"/>
        <color indexed="8"/>
        <rFont val="Tahoma"/>
        <family val="2"/>
      </rPr>
      <t xml:space="preserve">  RdP n.</t>
    </r>
    <r>
      <rPr>
        <b/>
        <sz val="12"/>
        <color indexed="8"/>
        <rFont val="Tahoma"/>
        <family val="2"/>
      </rPr>
      <t>0100-1/20</t>
    </r>
  </si>
  <si>
    <t>-46,00 metri</t>
  </si>
  <si>
    <r>
      <t>Analisi del</t>
    </r>
    <r>
      <rPr>
        <b/>
        <sz val="12"/>
        <color indexed="8"/>
        <rFont val="Tahoma"/>
        <family val="2"/>
      </rPr>
      <t xml:space="preserve"> 16/01/2020</t>
    </r>
    <r>
      <rPr>
        <sz val="12"/>
        <color indexed="8"/>
        <rFont val="Tahoma"/>
        <family val="2"/>
      </rPr>
      <t xml:space="preserve">  RdP n.</t>
    </r>
    <r>
      <rPr>
        <b/>
        <sz val="12"/>
        <color indexed="8"/>
        <rFont val="Tahoma"/>
        <family val="2"/>
      </rPr>
      <t>0099-1/20</t>
    </r>
  </si>
  <si>
    <t>-42,40 metri</t>
  </si>
  <si>
    <t>GENNAIO 2020</t>
  </si>
  <si>
    <t>Quantità mensili utilizzate (secche)</t>
  </si>
  <si>
    <t>Nel corso dell'anno 2020 non sono stati ricevuti rifiuti non pericolosi recuperabili come materia</t>
  </si>
  <si>
    <t>Il nuovo piano di gestione delle acque reflue previsto dall'AIA rilasciata allo stabilimento prevede lo scarico indipendente delle acque domestiche tramite il punto di emissione SI-2, direttamente in fognatura previo passaggio in fossa biologica, in sostituzione dell'impianto di trattamento biologico pre-esistente che è stato fermato definitivamente in data 25.10.2019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</si>
</sst>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410]&quot; &quot;#,##0.00;[Red]&quot;-&quot;[$€-410]&quot; &quot;#,##0.00"/>
    <numFmt numFmtId="166" formatCode="#,##0.000"/>
    <numFmt numFmtId="167" formatCode="0.0"/>
  </numFmts>
  <fonts count="124">
    <font>
      <sz val="11"/>
      <color rgb="FF00000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12"/>
      <name val="Arial"/>
      <family val="2"/>
    </font>
    <font>
      <sz val="10"/>
      <color indexed="8"/>
      <name val="Arial"/>
      <family val="2"/>
    </font>
    <font>
      <b/>
      <i/>
      <sz val="16"/>
      <color indexed="8"/>
      <name val="Arial"/>
      <family val="2"/>
    </font>
    <font>
      <sz val="11"/>
      <color indexed="62"/>
      <name val="Calibri"/>
      <family val="2"/>
    </font>
    <font>
      <sz val="11"/>
      <color indexed="60"/>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2"/>
      <color indexed="8"/>
      <name val="Tahoma"/>
      <family val="2"/>
    </font>
    <font>
      <sz val="12"/>
      <color indexed="8"/>
      <name val="Tahoma"/>
      <family val="2"/>
    </font>
    <font>
      <sz val="12"/>
      <color indexed="8"/>
      <name val="Arial"/>
      <family val="2"/>
    </font>
    <font>
      <b/>
      <u val="single"/>
      <sz val="12"/>
      <color indexed="8"/>
      <name val="Tahoma"/>
      <family val="2"/>
    </font>
    <font>
      <i/>
      <sz val="12"/>
      <color indexed="10"/>
      <name val="Tahoma"/>
      <family val="2"/>
    </font>
    <font>
      <i/>
      <sz val="12"/>
      <color indexed="8"/>
      <name val="Tahoma"/>
      <family val="2"/>
    </font>
    <font>
      <b/>
      <vertAlign val="superscript"/>
      <sz val="12"/>
      <color indexed="8"/>
      <name val="Tahoma"/>
      <family val="2"/>
    </font>
    <font>
      <vertAlign val="superscript"/>
      <sz val="10"/>
      <color indexed="8"/>
      <name val="Tahoma"/>
      <family val="2"/>
    </font>
    <font>
      <u val="single"/>
      <sz val="12"/>
      <color indexed="12"/>
      <name val="Arial"/>
      <family val="2"/>
    </font>
    <font>
      <sz val="12"/>
      <color indexed="10"/>
      <name val="Arial"/>
      <family val="2"/>
    </font>
    <font>
      <vertAlign val="superscript"/>
      <sz val="11"/>
      <color indexed="8"/>
      <name val="Arial"/>
      <family val="2"/>
    </font>
    <font>
      <b/>
      <sz val="12"/>
      <color indexed="46"/>
      <name val="Tahoma"/>
      <family val="2"/>
    </font>
    <font>
      <sz val="12"/>
      <color indexed="10"/>
      <name val="Tahoma"/>
      <family val="2"/>
    </font>
    <font>
      <b/>
      <vertAlign val="superscript"/>
      <sz val="10"/>
      <color indexed="8"/>
      <name val="Tahoma"/>
      <family val="2"/>
    </font>
    <font>
      <b/>
      <sz val="10"/>
      <color indexed="8"/>
      <name val="Tahoma"/>
      <family val="2"/>
    </font>
    <font>
      <b/>
      <sz val="12"/>
      <color indexed="10"/>
      <name val="Tahoma"/>
      <family val="2"/>
    </font>
    <font>
      <strike/>
      <sz val="12"/>
      <color indexed="8"/>
      <name val="Tahoma"/>
      <family val="2"/>
    </font>
    <font>
      <u val="single"/>
      <sz val="12"/>
      <color indexed="12"/>
      <name val="Tahoma"/>
      <family val="2"/>
    </font>
    <font>
      <b/>
      <sz val="11"/>
      <color indexed="10"/>
      <name val="Tahoma"/>
      <family val="2"/>
    </font>
    <font>
      <b/>
      <sz val="11"/>
      <color indexed="8"/>
      <name val="Tahoma"/>
      <family val="2"/>
    </font>
    <font>
      <i/>
      <sz val="11"/>
      <color indexed="8"/>
      <name val="Tahoma"/>
      <family val="2"/>
    </font>
    <font>
      <sz val="10"/>
      <color indexed="8"/>
      <name val="Tahoma"/>
      <family val="2"/>
    </font>
    <font>
      <b/>
      <sz val="18"/>
      <color indexed="8"/>
      <name val="Tahoma"/>
      <family val="2"/>
    </font>
    <font>
      <u val="single"/>
      <sz val="11"/>
      <color indexed="12"/>
      <name val="Arial"/>
      <family val="2"/>
    </font>
    <font>
      <b/>
      <sz val="14"/>
      <color indexed="10"/>
      <name val="Tahoma"/>
      <family val="2"/>
    </font>
    <font>
      <sz val="12"/>
      <name val="Tahoma"/>
      <family val="2"/>
    </font>
    <font>
      <sz val="14"/>
      <color indexed="10"/>
      <name val="Tahoma"/>
      <family val="2"/>
    </font>
    <font>
      <sz val="11"/>
      <name val="Arial"/>
      <family val="2"/>
    </font>
    <font>
      <sz val="10"/>
      <name val="Arial"/>
      <family val="2"/>
    </font>
    <font>
      <sz val="9"/>
      <name val="Arial"/>
      <family val="2"/>
    </font>
    <font>
      <b/>
      <sz val="9"/>
      <name val="Arial"/>
      <family val="2"/>
    </font>
    <font>
      <sz val="9"/>
      <color indexed="8"/>
      <name val="Book Antiqua"/>
      <family val="1"/>
    </font>
    <font>
      <sz val="10"/>
      <color indexed="10"/>
      <name val="Arial"/>
      <family val="2"/>
    </font>
    <font>
      <b/>
      <sz val="10"/>
      <color indexed="8"/>
      <name val="Arial"/>
      <family val="2"/>
    </font>
    <font>
      <b/>
      <sz val="12"/>
      <name val="Tahoma"/>
      <family val="2"/>
    </font>
    <font>
      <sz val="11"/>
      <color indexed="56"/>
      <name val="Calibri"/>
      <family val="2"/>
    </font>
    <font>
      <sz val="10"/>
      <color indexed="8"/>
      <name val="Times New Roman"/>
      <family val="1"/>
    </font>
    <font>
      <b/>
      <sz val="10"/>
      <color indexed="8"/>
      <name val="Times New Roman"/>
      <family val="1"/>
    </font>
    <font>
      <sz val="11"/>
      <color indexed="8"/>
      <name val="Arial"/>
      <family val="2"/>
    </font>
    <font>
      <b/>
      <sz val="11"/>
      <color indexed="8"/>
      <name val="Arial"/>
      <family val="2"/>
    </font>
    <font>
      <sz val="11"/>
      <color indexed="8"/>
      <name val="Tahoma"/>
      <family val="2"/>
    </font>
    <font>
      <sz val="11"/>
      <name val="Tahoma"/>
      <family val="2"/>
    </font>
    <font>
      <b/>
      <vertAlign val="superscript"/>
      <sz val="10"/>
      <name val="Tahoma"/>
      <family val="2"/>
    </font>
    <font>
      <b/>
      <sz val="10"/>
      <name val="Tahoma"/>
      <family val="2"/>
    </font>
    <font>
      <b/>
      <sz val="11"/>
      <name val="Arial"/>
      <family val="2"/>
    </font>
    <font>
      <b/>
      <sz val="12"/>
      <name val="Arial"/>
      <family val="2"/>
    </font>
    <font>
      <sz val="12"/>
      <name val="Arial"/>
      <family val="2"/>
    </font>
    <font>
      <sz val="9"/>
      <color indexed="8"/>
      <name val="Arial"/>
      <family val="2"/>
    </font>
    <font>
      <b/>
      <sz val="14"/>
      <name val="Tahoma"/>
      <family val="2"/>
    </font>
    <font>
      <sz val="9"/>
      <name val="Book Antiqua"/>
      <family val="1"/>
    </font>
    <font>
      <vertAlign val="superscript"/>
      <sz val="12"/>
      <color indexed="8"/>
      <name val="Tahoma"/>
      <family val="2"/>
    </font>
    <font>
      <u val="single"/>
      <sz val="11"/>
      <color indexed="20"/>
      <name val="Arial"/>
      <family val="2"/>
    </font>
    <font>
      <sz val="11"/>
      <color rgb="FF000000"/>
      <name val="Calibri"/>
      <family val="2"/>
    </font>
    <font>
      <sz val="11"/>
      <color rgb="FFFFFFFF"/>
      <name val="Calibri"/>
      <family val="2"/>
    </font>
    <font>
      <b/>
      <sz val="11"/>
      <color rgb="FFFF9900"/>
      <name val="Calibri"/>
      <family val="2"/>
    </font>
    <font>
      <sz val="11"/>
      <color rgb="FFFF9900"/>
      <name val="Calibri"/>
      <family val="2"/>
    </font>
    <font>
      <b/>
      <sz val="11"/>
      <color rgb="FFFFFFFF"/>
      <name val="Calibri"/>
      <family val="2"/>
    </font>
    <font>
      <u val="single"/>
      <sz val="11"/>
      <color theme="10"/>
      <name val="Arial"/>
      <family val="2"/>
    </font>
    <font>
      <u val="single"/>
      <sz val="11"/>
      <color theme="11"/>
      <name val="Arial"/>
      <family val="2"/>
    </font>
    <font>
      <u val="single"/>
      <sz val="7"/>
      <color rgb="FF0000FF"/>
      <name val="Arial"/>
      <family val="2"/>
    </font>
    <font>
      <sz val="10"/>
      <color rgb="FF000000"/>
      <name val="Arial"/>
      <family val="2"/>
    </font>
    <font>
      <b/>
      <i/>
      <sz val="16"/>
      <color rgb="FF000000"/>
      <name val="Arial"/>
      <family val="2"/>
    </font>
    <font>
      <sz val="11"/>
      <color rgb="FF333399"/>
      <name val="Calibri"/>
      <family val="2"/>
    </font>
    <font>
      <sz val="11"/>
      <color rgb="FF993300"/>
      <name val="Calibri"/>
      <family val="2"/>
    </font>
    <font>
      <sz val="11"/>
      <color theme="1"/>
      <name val="Calibri"/>
      <family val="2"/>
    </font>
    <font>
      <b/>
      <sz val="11"/>
      <color rgb="FF333333"/>
      <name val="Calibri"/>
      <family val="2"/>
    </font>
    <font>
      <b/>
      <i/>
      <u val="single"/>
      <sz val="11"/>
      <color rgb="FF000000"/>
      <name val="Arial"/>
      <family val="2"/>
    </font>
    <font>
      <sz val="11"/>
      <color rgb="FFFF0000"/>
      <name val="Calibri"/>
      <family val="2"/>
    </font>
    <font>
      <i/>
      <sz val="11"/>
      <color rgb="FF808080"/>
      <name val="Calibri"/>
      <family val="2"/>
    </font>
    <font>
      <b/>
      <sz val="18"/>
      <color rgb="FF333399"/>
      <name val="Cambria"/>
      <family val="1"/>
    </font>
    <font>
      <b/>
      <sz val="15"/>
      <color rgb="FF333399"/>
      <name val="Calibri"/>
      <family val="2"/>
    </font>
    <font>
      <b/>
      <sz val="13"/>
      <color rgb="FF333399"/>
      <name val="Calibri"/>
      <family val="2"/>
    </font>
    <font>
      <b/>
      <sz val="11"/>
      <color rgb="FF333399"/>
      <name val="Calibri"/>
      <family val="2"/>
    </font>
    <font>
      <b/>
      <sz val="11"/>
      <color rgb="FF000000"/>
      <name val="Calibri"/>
      <family val="2"/>
    </font>
    <font>
      <sz val="11"/>
      <color rgb="FF800080"/>
      <name val="Calibri"/>
      <family val="2"/>
    </font>
    <font>
      <sz val="11"/>
      <color rgb="FF008000"/>
      <name val="Calibri"/>
      <family val="2"/>
    </font>
    <font>
      <sz val="12"/>
      <color rgb="FF000000"/>
      <name val="Tahoma"/>
      <family val="2"/>
    </font>
    <font>
      <sz val="12"/>
      <color rgb="FF000000"/>
      <name val="Arial"/>
      <family val="2"/>
    </font>
    <font>
      <b/>
      <sz val="12"/>
      <color rgb="FF000000"/>
      <name val="Tahoma"/>
      <family val="2"/>
    </font>
    <font>
      <i/>
      <sz val="12"/>
      <color rgb="FFFF0000"/>
      <name val="Tahoma"/>
      <family val="2"/>
    </font>
    <font>
      <i/>
      <sz val="12"/>
      <color rgb="FF000000"/>
      <name val="Tahoma"/>
      <family val="2"/>
    </font>
    <font>
      <u val="single"/>
      <sz val="12"/>
      <color rgb="FF0000FF"/>
      <name val="Arial"/>
      <family val="2"/>
    </font>
    <font>
      <sz val="12"/>
      <color rgb="FFFF0000"/>
      <name val="Arial"/>
      <family val="2"/>
    </font>
    <font>
      <b/>
      <sz val="12"/>
      <color rgb="FFCC99FF"/>
      <name val="Tahoma"/>
      <family val="2"/>
    </font>
    <font>
      <sz val="12"/>
      <color rgb="FFFF0000"/>
      <name val="Tahoma"/>
      <family val="2"/>
    </font>
    <font>
      <b/>
      <sz val="12"/>
      <color rgb="FFFF0000"/>
      <name val="Tahoma"/>
      <family val="2"/>
    </font>
    <font>
      <strike/>
      <sz val="12"/>
      <color rgb="FF000000"/>
      <name val="Tahoma"/>
      <family val="2"/>
    </font>
    <font>
      <u val="single"/>
      <sz val="12"/>
      <color rgb="FF0000FF"/>
      <name val="Tahoma"/>
      <family val="2"/>
    </font>
    <font>
      <sz val="10"/>
      <color rgb="FF000000"/>
      <name val="Tahoma"/>
      <family val="2"/>
    </font>
    <font>
      <b/>
      <sz val="14"/>
      <color rgb="FFFF0000"/>
      <name val="Tahoma"/>
      <family val="2"/>
    </font>
    <font>
      <sz val="14"/>
      <color rgb="FFFF0000"/>
      <name val="Tahoma"/>
      <family val="2"/>
    </font>
    <font>
      <sz val="9"/>
      <color theme="1"/>
      <name val="Book Antiqua"/>
      <family val="1"/>
    </font>
    <font>
      <sz val="10"/>
      <color rgb="FFFF0000"/>
      <name val="Arial"/>
      <family val="2"/>
    </font>
    <font>
      <sz val="11"/>
      <color rgb="FF1F497D"/>
      <name val="Calibri"/>
      <family val="2"/>
    </font>
    <font>
      <sz val="10"/>
      <color theme="1"/>
      <name val="Times New Roman"/>
      <family val="1"/>
    </font>
    <font>
      <b/>
      <sz val="10"/>
      <color theme="1"/>
      <name val="Times New Roman"/>
      <family val="1"/>
    </font>
    <font>
      <sz val="10"/>
      <color rgb="FF000000"/>
      <name val="Times New Roman"/>
      <family val="1"/>
    </font>
    <font>
      <sz val="11"/>
      <color rgb="FF000000"/>
      <name val="Tahoma"/>
      <family val="2"/>
    </font>
    <font>
      <sz val="9"/>
      <color rgb="FF000000"/>
      <name val="Arial"/>
      <family val="2"/>
    </font>
    <font>
      <b/>
      <u val="single"/>
      <sz val="12"/>
      <color rgb="FF000000"/>
      <name val="Tahoma"/>
      <family val="2"/>
    </font>
    <font>
      <b/>
      <sz val="10"/>
      <color rgb="FF000000"/>
      <name val="Times New Roman"/>
      <family val="1"/>
    </font>
    <font>
      <b/>
      <sz val="18"/>
      <color rgb="FF000000"/>
      <name val="Tahoma"/>
      <family val="2"/>
    </font>
  </fonts>
  <fills count="24">
    <fill>
      <patternFill/>
    </fill>
    <fill>
      <patternFill patternType="gray125"/>
    </fill>
    <fill>
      <patternFill patternType="solid">
        <fgColor rgb="FFFFFFFF"/>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rgb="FFC0C0C0"/>
        <bgColor indexed="64"/>
      </patternFill>
    </fill>
    <fill>
      <patternFill patternType="solid">
        <fgColor rgb="FFFF8080"/>
        <bgColor indexed="64"/>
      </patternFill>
    </fill>
    <fill>
      <patternFill patternType="solid">
        <fgColor rgb="FFFFFF99"/>
        <bgColor indexed="64"/>
      </patternFill>
    </fill>
    <fill>
      <patternFill patternType="solid">
        <fgColor rgb="FF99CCFF"/>
        <bgColor indexed="64"/>
      </patternFill>
    </fill>
    <fill>
      <patternFill patternType="solid">
        <fgColor rgb="FF33CCCC"/>
        <bgColor indexed="64"/>
      </patternFill>
    </fill>
    <fill>
      <patternFill patternType="solid">
        <fgColor rgb="FF969696"/>
        <bgColor indexed="64"/>
      </patternFill>
    </fill>
    <fill>
      <patternFill patternType="solid">
        <fgColor rgb="FFFF0000"/>
        <bgColor indexed="64"/>
      </patternFill>
    </fill>
    <fill>
      <patternFill patternType="solid">
        <fgColor rgb="FF339966"/>
        <bgColor indexed="64"/>
      </patternFill>
    </fill>
    <fill>
      <patternFill patternType="solid">
        <fgColor rgb="FF666699"/>
        <bgColor indexed="64"/>
      </patternFill>
    </fill>
    <fill>
      <patternFill patternType="solid">
        <fgColor rgb="FFFF6600"/>
        <bgColor indexed="64"/>
      </patternFill>
    </fill>
    <fill>
      <patternFill patternType="solid">
        <fgColor rgb="FFFF99CC"/>
        <bgColor indexed="64"/>
      </patternFill>
    </fill>
    <fill>
      <patternFill patternType="solid">
        <fgColor rgb="FFCCFFCC"/>
        <bgColor indexed="64"/>
      </patternFill>
    </fill>
    <fill>
      <patternFill patternType="solid">
        <fgColor rgb="FF66CCFF"/>
        <bgColor indexed="64"/>
      </patternFill>
    </fill>
    <fill>
      <patternFill patternType="solid">
        <fgColor rgb="FFCC99FF"/>
        <bgColor indexed="64"/>
      </patternFill>
    </fill>
    <fill>
      <patternFill patternType="solid">
        <fgColor theme="0"/>
        <bgColor indexed="64"/>
      </patternFill>
    </fill>
    <fill>
      <patternFill patternType="solid">
        <fgColor theme="0"/>
        <bgColor indexed="64"/>
      </patternFill>
    </fill>
    <fill>
      <patternFill patternType="solid">
        <fgColor rgb="FF66CCFF"/>
        <bgColor indexed="64"/>
      </patternFill>
    </fill>
    <fill>
      <patternFill patternType="solid">
        <fgColor theme="0"/>
        <bgColor indexed="64"/>
      </patternFill>
    </fill>
  </fills>
  <borders count="59">
    <border>
      <left/>
      <right/>
      <top/>
      <bottom/>
      <diagonal/>
    </border>
    <border>
      <left style="thin">
        <color rgb="FF808080"/>
      </left>
      <right style="thin">
        <color rgb="FF808080"/>
      </right>
      <top style="thin">
        <color rgb="FF808080"/>
      </top>
      <bottom style="thin">
        <color rgb="FF808080"/>
      </bottom>
    </border>
    <border>
      <left/>
      <right/>
      <top/>
      <bottom style="double">
        <color rgb="FFFF9900"/>
      </bottom>
    </border>
    <border>
      <left style="double">
        <color rgb="FF333333"/>
      </left>
      <right style="double">
        <color rgb="FF333333"/>
      </right>
      <top style="double">
        <color rgb="FF333333"/>
      </top>
      <bottom style="double">
        <color rgb="FF333333"/>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bottom style="thin">
        <color rgb="FF33CCCC"/>
      </bottom>
    </border>
    <border>
      <left/>
      <right/>
      <top/>
      <bottom style="thin">
        <color rgb="FFC0C0C0"/>
      </bottom>
    </border>
    <border>
      <left/>
      <right/>
      <top style="thin">
        <color rgb="FF33CCCC"/>
      </top>
      <bottom style="double">
        <color rgb="FF33CCCC"/>
      </bottom>
    </border>
    <border>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
      <left style="thin"/>
      <right style="thin"/>
      <top style="thin"/>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thin"/>
      <right style="thin"/>
      <top/>
      <bottom style="thin"/>
    </border>
    <border>
      <left style="thin"/>
      <right/>
      <top style="thin"/>
      <bottom style="thin"/>
    </border>
    <border>
      <left/>
      <right style="thin"/>
      <top style="thin"/>
      <bottom style="thin"/>
    </border>
    <border>
      <left style="thin"/>
      <right style="thin"/>
      <top/>
      <bottom/>
    </border>
    <border>
      <left/>
      <right style="thin">
        <color rgb="FF000000"/>
      </right>
      <top/>
      <bottom style="thin">
        <color rgb="FF000000"/>
      </bottom>
    </border>
    <border>
      <left style="thin"/>
      <right/>
      <top/>
      <bottom style="thin"/>
    </border>
    <border>
      <left/>
      <right style="thin"/>
      <top/>
      <bottom style="thin"/>
    </border>
    <border>
      <left style="thin">
        <color rgb="FF000000"/>
      </left>
      <right/>
      <top/>
      <bottom style="thin">
        <color rgb="FF000000"/>
      </bottom>
    </border>
    <border>
      <left/>
      <right/>
      <top style="thin"/>
      <bottom style="thin"/>
    </border>
    <border>
      <left style="thin">
        <color rgb="FF000000"/>
      </left>
      <right style="thin"/>
      <top style="thin">
        <color rgb="FF000000"/>
      </top>
      <bottom style="thin">
        <color rgb="FF000000"/>
      </bottom>
    </border>
    <border>
      <left style="thin">
        <color rgb="FF000000"/>
      </left>
      <right/>
      <top style="thin">
        <color rgb="FF000000"/>
      </top>
      <bottom/>
    </border>
    <border>
      <left style="thin"/>
      <right style="thin">
        <color rgb="FF000000"/>
      </right>
      <top style="thin">
        <color rgb="FF000000"/>
      </top>
      <bottom style="thin">
        <color rgb="FF000000"/>
      </bottom>
    </border>
    <border>
      <left style="double">
        <color rgb="FF000000"/>
      </left>
      <right style="double">
        <color rgb="FF000000"/>
      </right>
      <top style="double">
        <color rgb="FF000000"/>
      </top>
      <bottom style="double">
        <color rgb="FF000000"/>
      </bottom>
    </border>
    <border>
      <left style="thin"/>
      <right/>
      <top/>
      <bottom/>
    </border>
    <border>
      <left/>
      <right style="thin">
        <color rgb="FF000000"/>
      </right>
      <top/>
      <bottom/>
    </border>
    <border>
      <left/>
      <right/>
      <top/>
      <bottom style="thin"/>
    </border>
    <border>
      <left/>
      <right style="thin">
        <color rgb="FF000000"/>
      </right>
      <top/>
      <bottom style="thin"/>
    </border>
    <border>
      <left style="thin">
        <color rgb="FF000000"/>
      </left>
      <right/>
      <top style="thin"/>
      <bottom style="thin"/>
    </border>
    <border>
      <left style="thin">
        <color rgb="FF000000"/>
      </left>
      <right style="thin"/>
      <top style="thin"/>
      <bottom style="thin"/>
    </border>
    <border>
      <left style="thin"/>
      <right style="thin"/>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right/>
      <top style="thin"/>
      <bottom style="thin">
        <color rgb="FF000000"/>
      </bottom>
    </border>
    <border>
      <left style="thin">
        <color rgb="FF000000"/>
      </left>
      <right/>
      <top style="thin"/>
      <bottom/>
    </border>
    <border>
      <left/>
      <right style="thin">
        <color rgb="FF000000"/>
      </right>
      <top style="thin"/>
      <bottom/>
    </border>
    <border>
      <left/>
      <right style="thin">
        <color rgb="FF000000"/>
      </right>
      <top style="thin"/>
      <bottom style="thin"/>
    </border>
    <border>
      <left/>
      <right/>
      <top style="thin">
        <color rgb="FF000000"/>
      </top>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right style="thin">
        <color rgb="FF000000"/>
      </right>
      <top style="thin">
        <color rgb="FF000000"/>
      </top>
      <bottom/>
    </border>
    <border>
      <left style="thin"/>
      <right/>
      <top style="thin"/>
      <bottom/>
    </border>
    <border>
      <left/>
      <right/>
      <top style="thin"/>
      <bottom/>
    </border>
    <border>
      <left/>
      <right style="thin"/>
      <top style="thin"/>
      <bottom/>
    </border>
    <border>
      <left/>
      <right style="thin"/>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Protection="0">
      <alignment/>
    </xf>
    <xf numFmtId="0" fontId="74" fillId="3" borderId="0" applyNumberFormat="0" applyBorder="0" applyProtection="0">
      <alignment/>
    </xf>
    <xf numFmtId="0" fontId="74" fillId="4" borderId="0" applyNumberFormat="0" applyBorder="0" applyProtection="0">
      <alignment/>
    </xf>
    <xf numFmtId="0" fontId="74" fillId="2" borderId="0" applyNumberFormat="0" applyBorder="0" applyProtection="0">
      <alignment/>
    </xf>
    <xf numFmtId="0" fontId="74" fillId="5" borderId="0" applyNumberFormat="0" applyBorder="0" applyProtection="0">
      <alignment/>
    </xf>
    <xf numFmtId="0" fontId="74" fillId="3" borderId="0" applyNumberFormat="0" applyBorder="0" applyProtection="0">
      <alignment/>
    </xf>
    <xf numFmtId="0" fontId="74" fillId="6" borderId="0" applyNumberFormat="0" applyBorder="0" applyProtection="0">
      <alignment/>
    </xf>
    <xf numFmtId="0" fontId="74" fillId="7" borderId="0" applyNumberFormat="0" applyBorder="0" applyProtection="0">
      <alignment/>
    </xf>
    <xf numFmtId="0" fontId="74" fillId="8" borderId="0" applyNumberFormat="0" applyBorder="0" applyProtection="0">
      <alignment/>
    </xf>
    <xf numFmtId="0" fontId="74" fillId="6" borderId="0" applyNumberFormat="0" applyBorder="0" applyProtection="0">
      <alignment/>
    </xf>
    <xf numFmtId="0" fontId="74" fillId="9" borderId="0" applyNumberFormat="0" applyBorder="0" applyProtection="0">
      <alignment/>
    </xf>
    <xf numFmtId="0" fontId="74" fillId="3" borderId="0" applyNumberFormat="0" applyBorder="0" applyProtection="0">
      <alignment/>
    </xf>
    <xf numFmtId="0" fontId="75" fillId="10" borderId="0" applyNumberFormat="0" applyBorder="0" applyProtection="0">
      <alignment/>
    </xf>
    <xf numFmtId="0" fontId="75" fillId="7" borderId="0" applyNumberFormat="0" applyBorder="0" applyProtection="0">
      <alignment/>
    </xf>
    <xf numFmtId="0" fontId="75" fillId="8" borderId="0" applyNumberFormat="0" applyBorder="0" applyProtection="0">
      <alignment/>
    </xf>
    <xf numFmtId="0" fontId="75" fillId="6" borderId="0" applyNumberFormat="0" applyBorder="0" applyProtection="0">
      <alignment/>
    </xf>
    <xf numFmtId="0" fontId="75" fillId="10" borderId="0" applyNumberFormat="0" applyBorder="0" applyProtection="0">
      <alignment/>
    </xf>
    <xf numFmtId="0" fontId="75" fillId="3" borderId="0" applyNumberFormat="0" applyBorder="0" applyProtection="0">
      <alignment/>
    </xf>
    <xf numFmtId="0" fontId="76" fillId="2" borderId="1" applyNumberFormat="0" applyProtection="0">
      <alignment/>
    </xf>
    <xf numFmtId="0" fontId="77" fillId="0" borderId="2" applyNumberFormat="0" applyProtection="0">
      <alignment/>
    </xf>
    <xf numFmtId="0" fontId="78" fillId="11" borderId="3" applyNumberFormat="0" applyProtection="0">
      <alignment/>
    </xf>
    <xf numFmtId="0" fontId="79" fillId="0" borderId="0" applyNumberFormat="0" applyFill="0" applyBorder="0" applyAlignment="0" applyProtection="0"/>
    <xf numFmtId="0" fontId="80" fillId="0" borderId="0" applyNumberFormat="0" applyFill="0" applyBorder="0" applyAlignment="0" applyProtection="0"/>
    <xf numFmtId="0" fontId="75" fillId="10" borderId="0" applyNumberFormat="0" applyBorder="0" applyProtection="0">
      <alignment/>
    </xf>
    <xf numFmtId="0" fontId="75" fillId="12" borderId="0" applyNumberFormat="0" applyBorder="0" applyProtection="0">
      <alignment/>
    </xf>
    <xf numFmtId="0" fontId="75" fillId="13" borderId="0" applyNumberFormat="0" applyBorder="0" applyProtection="0">
      <alignment/>
    </xf>
    <xf numFmtId="0" fontId="75" fillId="14" borderId="0" applyNumberFormat="0" applyBorder="0" applyProtection="0">
      <alignment/>
    </xf>
    <xf numFmtId="0" fontId="75" fillId="10" borderId="0" applyNumberFormat="0" applyBorder="0" applyProtection="0">
      <alignment/>
    </xf>
    <xf numFmtId="0" fontId="75" fillId="15" borderId="0" applyNumberFormat="0" applyBorder="0" applyProtection="0">
      <alignment/>
    </xf>
    <xf numFmtId="0" fontId="81" fillId="0" borderId="0" applyNumberFormat="0" applyBorder="0" applyProtection="0">
      <alignment/>
    </xf>
    <xf numFmtId="9" fontId="82" fillId="0" borderId="0" applyBorder="0" applyProtection="0">
      <alignment/>
    </xf>
    <xf numFmtId="0" fontId="83" fillId="0" borderId="0" applyNumberFormat="0" applyBorder="0" applyProtection="0">
      <alignment horizontal="center"/>
    </xf>
    <xf numFmtId="0" fontId="83" fillId="0" borderId="0" applyNumberFormat="0" applyBorder="0" applyProtection="0">
      <alignment horizontal="center" textRotation="90"/>
    </xf>
    <xf numFmtId="0" fontId="84" fillId="3" borderId="1" applyNumberFormat="0" applyProtection="0">
      <alignment/>
    </xf>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85" fillId="8" borderId="0" applyNumberFormat="0" applyBorder="0" applyProtection="0">
      <alignment/>
    </xf>
    <xf numFmtId="0" fontId="7"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50" fillId="0" borderId="0">
      <alignment/>
      <protection/>
    </xf>
    <xf numFmtId="0" fontId="50" fillId="0" borderId="0">
      <alignment/>
      <protection/>
    </xf>
    <xf numFmtId="0" fontId="50" fillId="0" borderId="0">
      <alignment/>
      <protection/>
    </xf>
    <xf numFmtId="0" fontId="82" fillId="4" borderId="4" applyNumberFormat="0" applyProtection="0">
      <alignment/>
    </xf>
    <xf numFmtId="0" fontId="87" fillId="2" borderId="5" applyNumberFormat="0" applyProtection="0">
      <alignment/>
    </xf>
    <xf numFmtId="9" fontId="0" fillId="0" borderId="0" applyFont="0" applyFill="0" applyBorder="0" applyAlignment="0" applyProtection="0"/>
    <xf numFmtId="0" fontId="88" fillId="0" borderId="0" applyNumberFormat="0" applyBorder="0" applyProtection="0">
      <alignment/>
    </xf>
    <xf numFmtId="165" fontId="88" fillId="0" borderId="0" applyBorder="0" applyProtection="0">
      <alignment/>
    </xf>
    <xf numFmtId="0" fontId="89" fillId="0" borderId="0" applyNumberFormat="0" applyBorder="0" applyProtection="0">
      <alignment/>
    </xf>
    <xf numFmtId="0" fontId="90" fillId="0" borderId="0" applyNumberFormat="0" applyBorder="0" applyProtection="0">
      <alignment/>
    </xf>
    <xf numFmtId="0" fontId="91" fillId="0" borderId="0" applyNumberFormat="0" applyBorder="0" applyProtection="0">
      <alignment/>
    </xf>
    <xf numFmtId="0" fontId="92" fillId="0" borderId="6" applyNumberFormat="0" applyProtection="0">
      <alignment/>
    </xf>
    <xf numFmtId="0" fontId="93" fillId="0" borderId="7" applyNumberFormat="0" applyProtection="0">
      <alignment/>
    </xf>
    <xf numFmtId="0" fontId="94" fillId="0" borderId="6" applyNumberFormat="0" applyProtection="0">
      <alignment/>
    </xf>
    <xf numFmtId="0" fontId="94" fillId="0" borderId="0" applyNumberFormat="0" applyBorder="0" applyProtection="0">
      <alignment/>
    </xf>
    <xf numFmtId="0" fontId="95" fillId="0" borderId="8" applyNumberFormat="0" applyProtection="0">
      <alignment/>
    </xf>
    <xf numFmtId="0" fontId="96" fillId="16" borderId="0" applyNumberFormat="0" applyBorder="0" applyProtection="0">
      <alignment/>
    </xf>
    <xf numFmtId="0" fontId="97" fillId="17" borderId="0" applyNumberFormat="0" applyBorder="0" applyProtection="0">
      <alignment/>
    </xf>
    <xf numFmtId="44" fontId="0" fillId="0" borderId="0" applyFont="0" applyFill="0" applyBorder="0" applyAlignment="0" applyProtection="0"/>
    <xf numFmtId="42" fontId="0" fillId="0" borderId="0" applyFont="0" applyFill="0" applyBorder="0" applyAlignment="0" applyProtection="0"/>
  </cellStyleXfs>
  <cellXfs count="561">
    <xf numFmtId="0" fontId="0" fillId="0" borderId="0" xfId="0" applyAlignment="1">
      <alignment/>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Alignment="1">
      <alignment horizontal="center" vertical="center" wrapText="1"/>
    </xf>
    <xf numFmtId="0" fontId="100" fillId="0" borderId="0" xfId="0" applyFont="1" applyFill="1" applyAlignment="1">
      <alignment/>
    </xf>
    <xf numFmtId="0" fontId="100" fillId="0" borderId="0" xfId="0" applyFont="1" applyAlignment="1">
      <alignment vertical="center"/>
    </xf>
    <xf numFmtId="0" fontId="98" fillId="0" borderId="0" xfId="0" applyFont="1" applyAlignment="1">
      <alignment/>
    </xf>
    <xf numFmtId="49" fontId="98" fillId="0" borderId="0" xfId="0" applyNumberFormat="1" applyFont="1" applyAlignment="1">
      <alignment horizontal="right" vertical="center" wrapText="1"/>
    </xf>
    <xf numFmtId="49" fontId="98" fillId="0" borderId="0" xfId="0" applyNumberFormat="1" applyFont="1" applyAlignment="1">
      <alignment horizontal="left" vertical="center" wrapText="1"/>
    </xf>
    <xf numFmtId="49" fontId="98" fillId="0" borderId="9" xfId="0" applyNumberFormat="1" applyFont="1" applyBorder="1" applyAlignment="1">
      <alignment horizontal="left" vertical="center" wrapText="1"/>
    </xf>
    <xf numFmtId="49" fontId="98" fillId="0" borderId="0" xfId="0" applyNumberFormat="1" applyFont="1" applyAlignment="1">
      <alignment horizontal="center" vertical="center" wrapText="1"/>
    </xf>
    <xf numFmtId="0" fontId="100" fillId="0" borderId="0" xfId="0" applyFont="1" applyAlignment="1">
      <alignment horizontal="center" vertical="center"/>
    </xf>
    <xf numFmtId="49" fontId="98" fillId="0" borderId="0" xfId="0" applyNumberFormat="1" applyFont="1" applyAlignment="1">
      <alignment vertical="center" wrapText="1"/>
    </xf>
    <xf numFmtId="0" fontId="101" fillId="0" borderId="0" xfId="0" applyFont="1" applyAlignment="1">
      <alignment/>
    </xf>
    <xf numFmtId="0" fontId="102" fillId="0" borderId="0" xfId="0" applyFont="1" applyAlignment="1">
      <alignment/>
    </xf>
    <xf numFmtId="0" fontId="98" fillId="0" borderId="0" xfId="0" applyFont="1" applyAlignment="1">
      <alignment horizontal="left" vertical="center"/>
    </xf>
    <xf numFmtId="0" fontId="100" fillId="0" borderId="0" xfId="0" applyFont="1" applyAlignment="1">
      <alignment horizontal="left" vertical="center"/>
    </xf>
    <xf numFmtId="0" fontId="98" fillId="0" borderId="10" xfId="0" applyFont="1" applyBorder="1" applyAlignment="1">
      <alignment/>
    </xf>
    <xf numFmtId="0" fontId="100" fillId="0" borderId="10" xfId="0" applyFont="1" applyBorder="1" applyAlignment="1">
      <alignment horizontal="center" vertical="center"/>
    </xf>
    <xf numFmtId="0" fontId="98" fillId="0" borderId="11" xfId="0" applyFont="1" applyBorder="1" applyAlignment="1">
      <alignment/>
    </xf>
    <xf numFmtId="0" fontId="100" fillId="0" borderId="11" xfId="0" applyFont="1" applyBorder="1" applyAlignment="1">
      <alignment horizontal="center" vertical="center"/>
    </xf>
    <xf numFmtId="0" fontId="100" fillId="0" borderId="10" xfId="0" applyFont="1" applyBorder="1" applyAlignment="1">
      <alignment/>
    </xf>
    <xf numFmtId="0" fontId="103" fillId="0" borderId="10" xfId="44" applyFont="1" applyFill="1" applyBorder="1" applyAlignment="1" applyProtection="1">
      <alignment/>
      <protection/>
    </xf>
    <xf numFmtId="0" fontId="104" fillId="0" borderId="0" xfId="0" applyFont="1" applyAlignment="1">
      <alignment/>
    </xf>
    <xf numFmtId="0" fontId="99" fillId="0" borderId="0" xfId="0" applyFont="1" applyFill="1" applyAlignment="1">
      <alignment/>
    </xf>
    <xf numFmtId="0" fontId="98" fillId="0" borderId="0" xfId="0" applyFont="1" applyFill="1" applyAlignment="1">
      <alignment horizontal="left" vertical="center"/>
    </xf>
    <xf numFmtId="0" fontId="100" fillId="0" borderId="0" xfId="0" applyFont="1" applyFill="1" applyAlignment="1">
      <alignment horizontal="left" vertical="center"/>
    </xf>
    <xf numFmtId="0" fontId="100" fillId="18" borderId="11" xfId="0" applyFont="1" applyFill="1" applyBorder="1" applyAlignment="1">
      <alignment horizontal="center" vertical="center" wrapText="1"/>
    </xf>
    <xf numFmtId="0" fontId="98" fillId="0" borderId="11" xfId="0" applyFont="1" applyBorder="1" applyAlignment="1">
      <alignment horizontal="center" wrapText="1"/>
    </xf>
    <xf numFmtId="0" fontId="102" fillId="0" borderId="0" xfId="0" applyFont="1" applyAlignment="1">
      <alignment/>
    </xf>
    <xf numFmtId="0" fontId="98" fillId="0" borderId="11" xfId="0" applyFont="1" applyFill="1" applyBorder="1" applyAlignment="1">
      <alignment horizontal="center" vertical="center" wrapText="1"/>
    </xf>
    <xf numFmtId="0" fontId="100" fillId="0" borderId="11" xfId="0" applyFont="1" applyBorder="1" applyAlignment="1">
      <alignment horizontal="left" vertical="center"/>
    </xf>
    <xf numFmtId="0" fontId="98" fillId="0" borderId="0" xfId="0" applyFont="1" applyAlignment="1">
      <alignment horizontal="center" vertical="center" wrapText="1"/>
    </xf>
    <xf numFmtId="0" fontId="98" fillId="0" borderId="11" xfId="0" applyFont="1" applyBorder="1" applyAlignment="1">
      <alignment horizontal="center" vertical="center"/>
    </xf>
    <xf numFmtId="0" fontId="100" fillId="0" borderId="11" xfId="0" applyFont="1" applyBorder="1" applyAlignment="1">
      <alignment horizontal="center" vertical="center" wrapText="1"/>
    </xf>
    <xf numFmtId="0" fontId="100" fillId="0" borderId="11" xfId="0" applyFont="1" applyFill="1" applyBorder="1" applyAlignment="1">
      <alignment horizontal="center" vertical="center" wrapText="1"/>
    </xf>
    <xf numFmtId="0" fontId="98" fillId="0" borderId="0" xfId="0" applyFont="1" applyAlignment="1">
      <alignment horizontal="center" vertical="center"/>
    </xf>
    <xf numFmtId="0" fontId="98" fillId="0" borderId="0" xfId="0" applyFont="1" applyAlignment="1">
      <alignment horizontal="center"/>
    </xf>
    <xf numFmtId="0" fontId="100" fillId="18" borderId="11" xfId="0" applyFont="1" applyFill="1" applyBorder="1" applyAlignment="1">
      <alignment horizontal="left" vertical="center"/>
    </xf>
    <xf numFmtId="0" fontId="105" fillId="0" borderId="0" xfId="0" applyFont="1" applyAlignment="1">
      <alignment horizontal="center" wrapText="1"/>
    </xf>
    <xf numFmtId="0" fontId="106" fillId="0" borderId="0" xfId="0" applyFont="1" applyAlignment="1">
      <alignment horizontal="left" vertical="center"/>
    </xf>
    <xf numFmtId="0" fontId="98" fillId="0" borderId="0" xfId="0" applyFont="1" applyFill="1" applyAlignment="1">
      <alignment/>
    </xf>
    <xf numFmtId="0" fontId="98" fillId="0" borderId="11" xfId="0" applyFont="1" applyFill="1" applyBorder="1" applyAlignment="1">
      <alignment horizontal="center" vertical="center"/>
    </xf>
    <xf numFmtId="0" fontId="106" fillId="0" borderId="0" xfId="0" applyFont="1" applyAlignment="1">
      <alignment/>
    </xf>
    <xf numFmtId="0" fontId="98" fillId="0" borderId="11" xfId="0" applyFont="1" applyFill="1" applyBorder="1" applyAlignment="1">
      <alignment horizontal="right" vertical="center"/>
    </xf>
    <xf numFmtId="0" fontId="98" fillId="0" borderId="0" xfId="0" applyFont="1" applyAlignment="1">
      <alignment horizontal="left" vertical="center" wrapText="1"/>
    </xf>
    <xf numFmtId="0" fontId="98" fillId="0" borderId="0" xfId="0" applyFont="1" applyFill="1" applyAlignment="1">
      <alignment horizontal="center" vertical="center"/>
    </xf>
    <xf numFmtId="0" fontId="98" fillId="0" borderId="0" xfId="0" applyFont="1" applyFill="1" applyAlignment="1">
      <alignment vertical="top" wrapText="1"/>
    </xf>
    <xf numFmtId="0" fontId="107" fillId="0" borderId="0" xfId="0" applyFont="1" applyFill="1" applyAlignment="1">
      <alignment/>
    </xf>
    <xf numFmtId="0" fontId="98" fillId="0" borderId="0" xfId="0" applyFont="1" applyAlignment="1">
      <alignment vertical="center"/>
    </xf>
    <xf numFmtId="0" fontId="100" fillId="0" borderId="10" xfId="0" applyFont="1" applyBorder="1" applyAlignment="1">
      <alignment horizontal="left" vertical="center"/>
    </xf>
    <xf numFmtId="0" fontId="108" fillId="0" borderId="0" xfId="0" applyFont="1" applyAlignment="1">
      <alignment/>
    </xf>
    <xf numFmtId="0" fontId="100" fillId="0" borderId="0" xfId="0" applyFont="1" applyAlignment="1">
      <alignment/>
    </xf>
    <xf numFmtId="0" fontId="109" fillId="0" borderId="0" xfId="44" applyFont="1" applyFill="1" applyAlignment="1" applyProtection="1">
      <alignment/>
      <protection/>
    </xf>
    <xf numFmtId="0" fontId="100" fillId="0" borderId="12" xfId="0" applyFont="1" applyFill="1" applyBorder="1" applyAlignment="1">
      <alignment horizontal="center" vertical="center" wrapText="1"/>
    </xf>
    <xf numFmtId="0" fontId="100" fillId="0" borderId="0" xfId="0" applyFont="1" applyAlignment="1">
      <alignment horizontal="center"/>
    </xf>
    <xf numFmtId="0" fontId="98" fillId="19" borderId="0" xfId="0" applyFont="1" applyFill="1" applyAlignment="1">
      <alignment/>
    </xf>
    <xf numFmtId="0" fontId="100" fillId="0" borderId="0" xfId="0" applyFont="1" applyAlignment="1">
      <alignment horizontal="justify"/>
    </xf>
    <xf numFmtId="0" fontId="98" fillId="0" borderId="0" xfId="0" applyFont="1" applyFill="1" applyAlignment="1">
      <alignment horizontal="center" vertical="top" wrapText="1"/>
    </xf>
    <xf numFmtId="0" fontId="98" fillId="0" borderId="13" xfId="0" applyFont="1" applyBorder="1" applyAlignment="1">
      <alignment/>
    </xf>
    <xf numFmtId="0" fontId="98" fillId="0" borderId="0" xfId="0" applyFont="1" applyAlignment="1">
      <alignment horizontal="justify"/>
    </xf>
    <xf numFmtId="0" fontId="98" fillId="0" borderId="11" xfId="0" applyFont="1" applyBorder="1" applyAlignment="1">
      <alignment wrapText="1"/>
    </xf>
    <xf numFmtId="0" fontId="98" fillId="0" borderId="14" xfId="0" applyFont="1" applyBorder="1" applyAlignment="1">
      <alignment/>
    </xf>
    <xf numFmtId="0" fontId="100" fillId="0" borderId="0" xfId="0" applyFont="1" applyAlignment="1">
      <alignment wrapText="1"/>
    </xf>
    <xf numFmtId="0" fontId="99" fillId="0" borderId="0" xfId="0" applyFont="1" applyAlignment="1">
      <alignment wrapText="1"/>
    </xf>
    <xf numFmtId="0" fontId="100" fillId="18" borderId="13" xfId="0" applyFont="1" applyFill="1" applyBorder="1" applyAlignment="1">
      <alignment horizontal="center" vertical="center" wrapText="1"/>
    </xf>
    <xf numFmtId="0" fontId="98" fillId="2" borderId="11" xfId="0" applyFont="1" applyFill="1" applyBorder="1" applyAlignment="1">
      <alignment horizontal="center" vertical="center" wrapText="1"/>
    </xf>
    <xf numFmtId="0" fontId="110" fillId="0" borderId="0" xfId="0" applyFont="1" applyAlignment="1">
      <alignment/>
    </xf>
    <xf numFmtId="15" fontId="98" fillId="0" borderId="0" xfId="0" applyNumberFormat="1" applyFont="1" applyAlignment="1">
      <alignment/>
    </xf>
    <xf numFmtId="0" fontId="98" fillId="0" borderId="0" xfId="0" applyFont="1" applyBorder="1" applyAlignment="1">
      <alignment/>
    </xf>
    <xf numFmtId="0" fontId="100" fillId="0" borderId="15" xfId="0" applyFont="1" applyBorder="1" applyAlignment="1">
      <alignment horizontal="center" vertical="center"/>
    </xf>
    <xf numFmtId="0" fontId="100" fillId="0" borderId="0" xfId="0" applyFont="1" applyBorder="1" applyAlignment="1">
      <alignment horizontal="center" vertical="center"/>
    </xf>
    <xf numFmtId="0" fontId="98" fillId="0" borderId="16" xfId="0" applyFont="1" applyBorder="1" applyAlignment="1">
      <alignment horizontal="center"/>
    </xf>
    <xf numFmtId="0" fontId="100" fillId="0" borderId="10" xfId="0" applyFont="1" applyFill="1" applyBorder="1" applyAlignment="1">
      <alignment horizontal="left" vertical="center" wrapText="1"/>
    </xf>
    <xf numFmtId="0" fontId="98" fillId="0" borderId="0" xfId="0" applyFont="1" applyAlignment="1">
      <alignment wrapText="1"/>
    </xf>
    <xf numFmtId="0" fontId="0" fillId="0" borderId="0" xfId="0" applyAlignment="1">
      <alignment wrapText="1"/>
    </xf>
    <xf numFmtId="0" fontId="98" fillId="0" borderId="15" xfId="0" applyFont="1" applyFill="1" applyBorder="1" applyAlignment="1">
      <alignment horizontal="center" vertical="center" wrapText="1"/>
    </xf>
    <xf numFmtId="0" fontId="100" fillId="0" borderId="17" xfId="0" applyFont="1" applyBorder="1" applyAlignment="1">
      <alignment horizontal="left" vertical="center"/>
    </xf>
    <xf numFmtId="0" fontId="100" fillId="0" borderId="16" xfId="0" applyFont="1" applyFill="1" applyBorder="1" applyAlignment="1">
      <alignment horizontal="left" vertical="center"/>
    </xf>
    <xf numFmtId="0" fontId="98" fillId="0" borderId="0" xfId="0" applyFont="1" applyBorder="1" applyAlignment="1">
      <alignment horizontal="left" vertical="center"/>
    </xf>
    <xf numFmtId="0" fontId="111" fillId="0" borderId="0" xfId="0" applyFont="1" applyAlignment="1">
      <alignment horizontal="left" vertical="center"/>
    </xf>
    <xf numFmtId="0" fontId="47" fillId="0" borderId="11" xfId="0" applyFont="1" applyFill="1" applyBorder="1" applyAlignment="1">
      <alignment horizontal="center" vertical="center"/>
    </xf>
    <xf numFmtId="0" fontId="100" fillId="18" borderId="13" xfId="0" applyFont="1" applyFill="1" applyBorder="1" applyAlignment="1">
      <alignment horizontal="left" vertical="center"/>
    </xf>
    <xf numFmtId="0" fontId="112" fillId="0" borderId="0" xfId="0" applyFont="1" applyAlignment="1">
      <alignment/>
    </xf>
    <xf numFmtId="0" fontId="100" fillId="18" borderId="11" xfId="0" applyFont="1" applyFill="1" applyBorder="1" applyAlignment="1">
      <alignment horizontal="center" vertical="center" wrapText="1"/>
    </xf>
    <xf numFmtId="0" fontId="104" fillId="0" borderId="0" xfId="0" applyFont="1" applyAlignment="1">
      <alignment wrapText="1"/>
    </xf>
    <xf numFmtId="0" fontId="98" fillId="0" borderId="0" xfId="0" applyFont="1" applyFill="1" applyAlignment="1">
      <alignment horizontal="left" vertical="center" wrapText="1"/>
    </xf>
    <xf numFmtId="0" fontId="99" fillId="0" borderId="0" xfId="0" applyFont="1" applyFill="1" applyAlignment="1">
      <alignment wrapText="1"/>
    </xf>
    <xf numFmtId="0" fontId="104" fillId="0" borderId="0" xfId="0" applyFont="1" applyAlignment="1">
      <alignment vertical="center"/>
    </xf>
    <xf numFmtId="0" fontId="99" fillId="0" borderId="0" xfId="0" applyFont="1" applyFill="1" applyAlignment="1">
      <alignment vertical="center"/>
    </xf>
    <xf numFmtId="9" fontId="99" fillId="20" borderId="11" xfId="45" applyFont="1" applyFill="1" applyBorder="1" applyAlignment="1" applyProtection="1">
      <alignment horizontal="center" vertical="center" wrapText="1"/>
      <protection/>
    </xf>
    <xf numFmtId="0" fontId="98" fillId="21" borderId="11" xfId="0" applyFont="1" applyFill="1" applyBorder="1" applyAlignment="1">
      <alignment horizontal="center" vertical="center" wrapText="1"/>
    </xf>
    <xf numFmtId="0" fontId="100" fillId="21" borderId="11" xfId="0" applyFont="1" applyFill="1" applyBorder="1" applyAlignment="1">
      <alignment horizontal="center" vertical="center"/>
    </xf>
    <xf numFmtId="0" fontId="100" fillId="0" borderId="11" xfId="0" applyFont="1" applyFill="1" applyBorder="1" applyAlignment="1">
      <alignment horizontal="center" vertical="center"/>
    </xf>
    <xf numFmtId="0" fontId="113" fillId="0" borderId="16" xfId="0" applyFont="1" applyBorder="1" applyAlignment="1">
      <alignment horizontal="center" vertical="center" wrapText="1"/>
    </xf>
    <xf numFmtId="0" fontId="113" fillId="0" borderId="18" xfId="0" applyFont="1" applyBorder="1" applyAlignment="1">
      <alignment horizontal="center" vertical="center" wrapText="1"/>
    </xf>
    <xf numFmtId="0" fontId="50" fillId="0" borderId="0" xfId="55" applyFont="1" applyBorder="1" applyAlignment="1">
      <alignment horizontal="center" vertical="center"/>
      <protection/>
    </xf>
    <xf numFmtId="0" fontId="55" fillId="0" borderId="0" xfId="55" applyFont="1" applyBorder="1" applyAlignment="1">
      <alignment horizontal="center" vertical="center" wrapText="1"/>
      <protection/>
    </xf>
    <xf numFmtId="0" fontId="50" fillId="0" borderId="0" xfId="55" applyFont="1" applyBorder="1" applyAlignment="1">
      <alignment horizontal="center" vertical="center" wrapText="1"/>
      <protection/>
    </xf>
    <xf numFmtId="0" fontId="114" fillId="0" borderId="0" xfId="55" applyFont="1" applyBorder="1" applyAlignment="1">
      <alignment horizontal="center" vertical="center"/>
      <protection/>
    </xf>
    <xf numFmtId="3" fontId="50" fillId="0" borderId="0" xfId="55" applyNumberFormat="1" applyFont="1" applyBorder="1" applyAlignment="1">
      <alignment horizontal="center" vertical="center"/>
      <protection/>
    </xf>
    <xf numFmtId="164" fontId="114" fillId="0" borderId="0" xfId="55" applyNumberFormat="1" applyFont="1" applyBorder="1" applyAlignment="1">
      <alignment horizontal="center" vertical="center"/>
      <protection/>
    </xf>
    <xf numFmtId="0" fontId="98" fillId="0" borderId="0" xfId="0" applyFont="1" applyFill="1" applyBorder="1" applyAlignment="1">
      <alignment/>
    </xf>
    <xf numFmtId="0" fontId="100" fillId="18" borderId="19" xfId="0" applyFont="1" applyFill="1" applyBorder="1" applyAlignment="1">
      <alignment horizontal="center" vertical="center" wrapText="1"/>
    </xf>
    <xf numFmtId="0" fontId="100" fillId="18" borderId="11" xfId="0" applyFont="1" applyFill="1" applyBorder="1" applyAlignment="1">
      <alignment horizontal="center" vertical="center" wrapText="1"/>
    </xf>
    <xf numFmtId="0" fontId="100" fillId="0" borderId="10" xfId="0" applyFont="1" applyFill="1" applyBorder="1" applyAlignment="1">
      <alignment horizontal="left" vertical="center"/>
    </xf>
    <xf numFmtId="0" fontId="100" fillId="18" borderId="11" xfId="0" applyFont="1" applyFill="1" applyBorder="1" applyAlignment="1">
      <alignment horizontal="center" vertical="center" wrapText="1"/>
    </xf>
    <xf numFmtId="0" fontId="98" fillId="21" borderId="15" xfId="0" applyFont="1" applyFill="1" applyBorder="1" applyAlignment="1">
      <alignment horizontal="center" vertical="center" wrapText="1"/>
    </xf>
    <xf numFmtId="3" fontId="98" fillId="0" borderId="0" xfId="0" applyNumberFormat="1" applyFont="1" applyAlignment="1">
      <alignment/>
    </xf>
    <xf numFmtId="3" fontId="98" fillId="0" borderId="0" xfId="0" applyNumberFormat="1" applyFont="1" applyAlignment="1">
      <alignment horizontal="left" vertical="center"/>
    </xf>
    <xf numFmtId="3" fontId="100" fillId="18" borderId="11" xfId="0" applyNumberFormat="1" applyFont="1" applyFill="1" applyBorder="1" applyAlignment="1">
      <alignment horizontal="center" vertical="center" wrapText="1"/>
    </xf>
    <xf numFmtId="3" fontId="100" fillId="0" borderId="0" xfId="0" applyNumberFormat="1" applyFont="1" applyAlignment="1">
      <alignment horizontal="center" vertical="center"/>
    </xf>
    <xf numFmtId="3" fontId="104" fillId="0" borderId="0" xfId="0" applyNumberFormat="1" applyFont="1" applyAlignment="1">
      <alignment/>
    </xf>
    <xf numFmtId="3" fontId="99" fillId="0" borderId="0" xfId="0" applyNumberFormat="1" applyFont="1" applyAlignment="1">
      <alignment/>
    </xf>
    <xf numFmtId="3" fontId="98" fillId="0" borderId="0" xfId="0" applyNumberFormat="1" applyFont="1" applyFill="1" applyAlignment="1">
      <alignment horizontal="left" vertical="center"/>
    </xf>
    <xf numFmtId="3" fontId="100" fillId="0" borderId="0" xfId="0" applyNumberFormat="1" applyFont="1" applyBorder="1" applyAlignment="1">
      <alignment horizontal="center" vertical="center"/>
    </xf>
    <xf numFmtId="0" fontId="99" fillId="0" borderId="0" xfId="0" applyFont="1" applyBorder="1" applyAlignment="1">
      <alignment/>
    </xf>
    <xf numFmtId="0" fontId="98" fillId="0" borderId="0" xfId="0" applyFont="1" applyBorder="1" applyAlignment="1">
      <alignment horizontal="center"/>
    </xf>
    <xf numFmtId="0" fontId="115" fillId="0" borderId="0" xfId="0" applyFont="1" applyAlignment="1">
      <alignment vertical="center"/>
    </xf>
    <xf numFmtId="0" fontId="115" fillId="0" borderId="0" xfId="0" applyFont="1" applyAlignment="1">
      <alignment/>
    </xf>
    <xf numFmtId="0" fontId="100" fillId="0" borderId="0" xfId="0" applyFont="1" applyFill="1" applyAlignment="1">
      <alignment vertical="center"/>
    </xf>
    <xf numFmtId="0" fontId="116" fillId="0" borderId="0" xfId="56" applyFont="1">
      <alignment/>
      <protection/>
    </xf>
    <xf numFmtId="0" fontId="86" fillId="0" borderId="0" xfId="56">
      <alignment/>
      <protection/>
    </xf>
    <xf numFmtId="0" fontId="100" fillId="22" borderId="20" xfId="56" applyFont="1" applyFill="1" applyBorder="1" applyAlignment="1">
      <alignment horizontal="center" wrapText="1"/>
      <protection/>
    </xf>
    <xf numFmtId="0" fontId="100" fillId="22" borderId="21" xfId="56" applyFont="1" applyFill="1" applyBorder="1" applyAlignment="1">
      <alignment horizontal="center" wrapText="1"/>
      <protection/>
    </xf>
    <xf numFmtId="0" fontId="100" fillId="22" borderId="22" xfId="56" applyFont="1" applyFill="1" applyBorder="1" applyAlignment="1">
      <alignment horizontal="center" wrapText="1"/>
      <protection/>
    </xf>
    <xf numFmtId="0" fontId="117" fillId="0" borderId="20" xfId="56" applyFont="1" applyBorder="1" applyAlignment="1">
      <alignment horizontal="center" vertical="center" wrapText="1"/>
      <protection/>
    </xf>
    <xf numFmtId="0" fontId="118" fillId="0" borderId="20" xfId="56" applyFont="1" applyBorder="1" applyAlignment="1">
      <alignment horizontal="center" vertical="top" wrapText="1"/>
      <protection/>
    </xf>
    <xf numFmtId="0" fontId="98" fillId="0" borderId="20" xfId="56" applyFont="1" applyBorder="1" applyAlignment="1">
      <alignment horizontal="center" vertical="top" wrapText="1"/>
      <protection/>
    </xf>
    <xf numFmtId="0" fontId="49" fillId="0" borderId="23" xfId="55" applyFont="1" applyBorder="1" applyAlignment="1">
      <alignment horizontal="center" vertical="center"/>
      <protection/>
    </xf>
    <xf numFmtId="164" fontId="49" fillId="0" borderId="24" xfId="55" applyNumberFormat="1" applyFont="1" applyBorder="1" applyAlignment="1">
      <alignment horizontal="center" vertical="center"/>
      <protection/>
    </xf>
    <xf numFmtId="2" fontId="60" fillId="0" borderId="25" xfId="55" applyNumberFormat="1" applyFont="1" applyBorder="1" applyAlignment="1">
      <alignment horizontal="center" vertical="center"/>
      <protection/>
    </xf>
    <xf numFmtId="0" fontId="60" fillId="0" borderId="25" xfId="55" applyFont="1" applyBorder="1" applyAlignment="1">
      <alignment horizontal="center" vertical="center"/>
      <protection/>
    </xf>
    <xf numFmtId="0" fontId="49" fillId="0" borderId="16" xfId="55" applyFont="1" applyBorder="1" applyAlignment="1">
      <alignment horizontal="center" vertical="center"/>
      <protection/>
    </xf>
    <xf numFmtId="0" fontId="49" fillId="0" borderId="24" xfId="55" applyFont="1" applyBorder="1" applyAlignment="1">
      <alignment horizontal="center" vertical="center"/>
      <protection/>
    </xf>
    <xf numFmtId="164" fontId="49" fillId="0" borderId="24" xfId="55" applyNumberFormat="1" applyFont="1" applyFill="1" applyBorder="1" applyAlignment="1">
      <alignment horizontal="center" vertical="center"/>
      <protection/>
    </xf>
    <xf numFmtId="2" fontId="60" fillId="0" borderId="25" xfId="55" applyNumberFormat="1" applyFont="1" applyFill="1" applyBorder="1" applyAlignment="1">
      <alignment horizontal="center" vertical="center"/>
      <protection/>
    </xf>
    <xf numFmtId="2" fontId="119" fillId="0" borderId="17" xfId="0" applyNumberFormat="1" applyFont="1" applyFill="1" applyBorder="1" applyAlignment="1">
      <alignment horizontal="center" vertical="center"/>
    </xf>
    <xf numFmtId="2" fontId="60" fillId="21" borderId="25" xfId="55" applyNumberFormat="1" applyFont="1" applyFill="1" applyBorder="1" applyAlignment="1">
      <alignment horizontal="center" vertical="center"/>
      <protection/>
    </xf>
    <xf numFmtId="0" fontId="56" fillId="18" borderId="17" xfId="0" applyFont="1" applyFill="1" applyBorder="1" applyAlignment="1">
      <alignment horizontal="center" vertical="center" wrapText="1"/>
    </xf>
    <xf numFmtId="0" fontId="49" fillId="0" borderId="23" xfId="55" applyFont="1" applyFill="1" applyBorder="1" applyAlignment="1">
      <alignment horizontal="center" vertical="center"/>
      <protection/>
    </xf>
    <xf numFmtId="3" fontId="49" fillId="0" borderId="26" xfId="55" applyNumberFormat="1" applyFont="1" applyFill="1" applyBorder="1" applyAlignment="1">
      <alignment horizontal="center" vertical="center"/>
      <protection/>
    </xf>
    <xf numFmtId="0" fontId="63" fillId="0" borderId="19" xfId="0" applyFont="1" applyFill="1" applyBorder="1" applyAlignment="1">
      <alignment horizontal="center" vertical="center"/>
    </xf>
    <xf numFmtId="0" fontId="63" fillId="0" borderId="17" xfId="0" applyFont="1" applyFill="1" applyBorder="1" applyAlignment="1">
      <alignment horizontal="center" vertical="center"/>
    </xf>
    <xf numFmtId="3" fontId="49" fillId="0" borderId="16" xfId="55" applyNumberFormat="1" applyFont="1" applyBorder="1" applyAlignment="1">
      <alignment horizontal="center" vertical="center"/>
      <protection/>
    </xf>
    <xf numFmtId="164" fontId="49" fillId="21" borderId="24" xfId="55" applyNumberFormat="1" applyFont="1" applyFill="1" applyBorder="1" applyAlignment="1">
      <alignment horizontal="center" vertical="center"/>
      <protection/>
    </xf>
    <xf numFmtId="0" fontId="49" fillId="0" borderId="16" xfId="55" applyFont="1" applyFill="1" applyBorder="1" applyAlignment="1">
      <alignment horizontal="center" vertical="center"/>
      <protection/>
    </xf>
    <xf numFmtId="3" fontId="49" fillId="0" borderId="16" xfId="55" applyNumberFormat="1" applyFont="1" applyFill="1" applyBorder="1" applyAlignment="1">
      <alignment horizontal="center" vertical="center"/>
      <protection/>
    </xf>
    <xf numFmtId="164" fontId="49" fillId="21" borderId="0" xfId="55" applyNumberFormat="1" applyFont="1" applyFill="1" applyBorder="1" applyAlignment="1">
      <alignment horizontal="center" vertical="center"/>
      <protection/>
    </xf>
    <xf numFmtId="2" fontId="60" fillId="21" borderId="0" xfId="55" applyNumberFormat="1" applyFont="1" applyFill="1" applyBorder="1" applyAlignment="1">
      <alignment horizontal="center" vertical="center"/>
      <protection/>
    </xf>
    <xf numFmtId="0" fontId="56" fillId="18" borderId="11" xfId="0" applyFont="1" applyFill="1" applyBorder="1" applyAlignment="1">
      <alignment horizontal="center" vertical="center" wrapText="1"/>
    </xf>
    <xf numFmtId="0" fontId="56" fillId="18" borderId="27" xfId="0" applyFont="1" applyFill="1" applyBorder="1" applyAlignment="1">
      <alignment horizontal="center" vertical="center" wrapText="1"/>
    </xf>
    <xf numFmtId="164" fontId="49" fillId="21" borderId="28" xfId="55" applyNumberFormat="1" applyFont="1" applyFill="1" applyBorder="1" applyAlignment="1">
      <alignment horizontal="center" vertical="center"/>
      <protection/>
    </xf>
    <xf numFmtId="2" fontId="60" fillId="21" borderId="29" xfId="55" applyNumberFormat="1" applyFont="1" applyFill="1" applyBorder="1" applyAlignment="1">
      <alignment horizontal="center" vertical="center"/>
      <protection/>
    </xf>
    <xf numFmtId="0" fontId="49" fillId="0" borderId="0" xfId="55" applyFont="1" applyBorder="1" applyAlignment="1">
      <alignment horizontal="center" vertical="center"/>
      <protection/>
    </xf>
    <xf numFmtId="3" fontId="49" fillId="0" borderId="0" xfId="55" applyNumberFormat="1" applyFont="1" applyBorder="1" applyAlignment="1">
      <alignment horizontal="center" vertical="center"/>
      <protection/>
    </xf>
    <xf numFmtId="2" fontId="63" fillId="0" borderId="0" xfId="0" applyNumberFormat="1" applyFont="1" applyFill="1" applyBorder="1" applyAlignment="1">
      <alignment horizontal="center" vertical="center"/>
    </xf>
    <xf numFmtId="2" fontId="49" fillId="21" borderId="29" xfId="55" applyNumberFormat="1" applyFont="1" applyFill="1" applyBorder="1" applyAlignment="1">
      <alignment horizontal="center" vertical="center"/>
      <protection/>
    </xf>
    <xf numFmtId="0" fontId="47" fillId="0" borderId="0" xfId="0" applyFont="1" applyAlignment="1">
      <alignment/>
    </xf>
    <xf numFmtId="0" fontId="100" fillId="18" borderId="27" xfId="0" applyFont="1" applyFill="1" applyBorder="1" applyAlignment="1">
      <alignment horizontal="center" vertical="center" wrapText="1"/>
    </xf>
    <xf numFmtId="0" fontId="56" fillId="18" borderId="30" xfId="0" applyFont="1" applyFill="1" applyBorder="1" applyAlignment="1">
      <alignment horizontal="center" vertical="center" wrapText="1"/>
    </xf>
    <xf numFmtId="0" fontId="98" fillId="21" borderId="11" xfId="0" applyFont="1" applyFill="1" applyBorder="1" applyAlignment="1">
      <alignment vertical="top" wrapText="1"/>
    </xf>
    <xf numFmtId="0" fontId="99" fillId="0" borderId="11" xfId="0" applyFont="1" applyFill="1" applyBorder="1" applyAlignment="1">
      <alignment horizontal="center" vertical="center" wrapText="1"/>
    </xf>
    <xf numFmtId="2" fontId="99" fillId="21" borderId="11" xfId="0" applyNumberFormat="1" applyFont="1" applyFill="1" applyBorder="1" applyAlignment="1">
      <alignment horizontal="center" vertical="center"/>
    </xf>
    <xf numFmtId="0" fontId="99" fillId="0" borderId="11" xfId="0" applyFont="1" applyFill="1" applyBorder="1" applyAlignment="1">
      <alignment horizontal="center" vertical="center"/>
    </xf>
    <xf numFmtId="0" fontId="99" fillId="0" borderId="31" xfId="0" applyFont="1" applyFill="1" applyBorder="1" applyAlignment="1">
      <alignment horizontal="center" vertical="center" wrapText="1"/>
    </xf>
    <xf numFmtId="0" fontId="99" fillId="0" borderId="24" xfId="0" applyFont="1" applyFill="1" applyBorder="1" applyAlignment="1">
      <alignment horizontal="center" vertical="center" wrapText="1"/>
    </xf>
    <xf numFmtId="167" fontId="99" fillId="0" borderId="11" xfId="0" applyNumberFormat="1" applyFont="1" applyFill="1" applyBorder="1" applyAlignment="1">
      <alignment horizontal="center" vertical="center"/>
    </xf>
    <xf numFmtId="0" fontId="68" fillId="0" borderId="11" xfId="0" applyFont="1" applyBorder="1" applyAlignment="1">
      <alignment horizontal="center"/>
    </xf>
    <xf numFmtId="0" fontId="68" fillId="0" borderId="11" xfId="0" applyFont="1" applyFill="1" applyBorder="1" applyAlignment="1">
      <alignment horizontal="center" vertical="center" wrapText="1"/>
    </xf>
    <xf numFmtId="0" fontId="120" fillId="0" borderId="31" xfId="0" applyFont="1" applyFill="1" applyBorder="1" applyAlignment="1">
      <alignment horizontal="center" vertical="center" wrapText="1"/>
    </xf>
    <xf numFmtId="2" fontId="98" fillId="21" borderId="15" xfId="0" applyNumberFormat="1" applyFont="1" applyFill="1" applyBorder="1" applyAlignment="1">
      <alignment horizontal="center" vertical="center"/>
    </xf>
    <xf numFmtId="2" fontId="98" fillId="21" borderId="11" xfId="0" applyNumberFormat="1" applyFont="1" applyFill="1" applyBorder="1" applyAlignment="1">
      <alignment horizontal="center" vertical="center"/>
    </xf>
    <xf numFmtId="0" fontId="98" fillId="0" borderId="19" xfId="0" applyFont="1" applyFill="1" applyBorder="1" applyAlignment="1">
      <alignment horizontal="center" vertical="center"/>
    </xf>
    <xf numFmtId="0" fontId="98" fillId="21" borderId="11" xfId="0" applyFont="1" applyFill="1" applyBorder="1" applyAlignment="1">
      <alignment horizontal="left" vertical="center"/>
    </xf>
    <xf numFmtId="0" fontId="47" fillId="0" borderId="0" xfId="0" applyFont="1" applyFill="1" applyAlignment="1">
      <alignment/>
    </xf>
    <xf numFmtId="0" fontId="47" fillId="20" borderId="11" xfId="0" applyFont="1" applyFill="1" applyBorder="1" applyAlignment="1">
      <alignment horizontal="center" vertical="center" wrapText="1"/>
    </xf>
    <xf numFmtId="0" fontId="56" fillId="18" borderId="13" xfId="0" applyFont="1" applyFill="1" applyBorder="1" applyAlignment="1">
      <alignment horizontal="center" vertical="center" wrapText="1"/>
    </xf>
    <xf numFmtId="0" fontId="98" fillId="0" borderId="10" xfId="0" applyFont="1" applyFill="1" applyBorder="1" applyAlignment="1">
      <alignment/>
    </xf>
    <xf numFmtId="0" fontId="98" fillId="0" borderId="0" xfId="0" applyFont="1" applyFill="1" applyAlignment="1">
      <alignment wrapText="1"/>
    </xf>
    <xf numFmtId="166" fontId="98" fillId="0" borderId="11" xfId="0" applyNumberFormat="1" applyFont="1" applyFill="1" applyBorder="1" applyAlignment="1">
      <alignment horizontal="center" vertical="center"/>
    </xf>
    <xf numFmtId="3" fontId="0" fillId="0" borderId="0" xfId="0" applyNumberFormat="1" applyFont="1" applyBorder="1" applyAlignment="1">
      <alignment horizontal="center" vertical="center" wrapText="1"/>
    </xf>
    <xf numFmtId="3" fontId="98" fillId="0" borderId="0" xfId="0" applyNumberFormat="1" applyFont="1" applyBorder="1" applyAlignment="1">
      <alignment/>
    </xf>
    <xf numFmtId="0" fontId="0" fillId="0" borderId="0" xfId="0" applyFill="1" applyAlignment="1">
      <alignment/>
    </xf>
    <xf numFmtId="0" fontId="100" fillId="0" borderId="10" xfId="0" applyFont="1" applyFill="1" applyBorder="1" applyAlignment="1">
      <alignment horizontal="left" vertical="center"/>
    </xf>
    <xf numFmtId="0" fontId="98" fillId="0" borderId="16" xfId="0" applyFont="1" applyFill="1" applyBorder="1" applyAlignment="1">
      <alignment horizontal="center"/>
    </xf>
    <xf numFmtId="167" fontId="118" fillId="0" borderId="20" xfId="56" applyNumberFormat="1" applyFont="1" applyBorder="1" applyAlignment="1">
      <alignment horizontal="center" vertical="top" wrapText="1"/>
      <protection/>
    </xf>
    <xf numFmtId="3" fontId="98" fillId="0" borderId="11" xfId="0" applyNumberFormat="1" applyFont="1" applyFill="1" applyBorder="1" applyAlignment="1">
      <alignment horizontal="center" vertical="center"/>
    </xf>
    <xf numFmtId="3" fontId="100" fillId="0" borderId="11" xfId="0" applyNumberFormat="1" applyFont="1" applyFill="1" applyBorder="1" applyAlignment="1">
      <alignment horizontal="center" vertical="center"/>
    </xf>
    <xf numFmtId="3" fontId="56" fillId="0" borderId="11" xfId="0" applyNumberFormat="1" applyFont="1" applyFill="1" applyBorder="1" applyAlignment="1">
      <alignment horizontal="center" vertical="center"/>
    </xf>
    <xf numFmtId="0" fontId="100" fillId="0" borderId="0" xfId="0" applyFont="1" applyFill="1" applyAlignment="1">
      <alignment horizontal="right" vertical="center"/>
    </xf>
    <xf numFmtId="2" fontId="47" fillId="0" borderId="11" xfId="0" applyNumberFormat="1" applyFont="1" applyFill="1" applyBorder="1" applyAlignment="1">
      <alignment horizontal="center" vertical="center" wrapText="1"/>
    </xf>
    <xf numFmtId="1" fontId="98" fillId="0" borderId="11" xfId="0" applyNumberFormat="1" applyFont="1" applyFill="1" applyBorder="1" applyAlignment="1">
      <alignment horizontal="center" vertical="center"/>
    </xf>
    <xf numFmtId="0" fontId="108" fillId="21" borderId="11" xfId="0" applyFont="1" applyFill="1" applyBorder="1" applyAlignment="1">
      <alignment horizontal="center" vertical="center" wrapText="1"/>
    </xf>
    <xf numFmtId="0" fontId="98" fillId="0" borderId="11" xfId="0" applyFont="1" applyFill="1" applyBorder="1" applyAlignment="1">
      <alignment horizontal="center" vertical="center"/>
    </xf>
    <xf numFmtId="0" fontId="98" fillId="0" borderId="11" xfId="0" applyFont="1" applyFill="1" applyBorder="1" applyAlignment="1">
      <alignment horizontal="center" vertical="center" wrapText="1"/>
    </xf>
    <xf numFmtId="0" fontId="98" fillId="0" borderId="17" xfId="0" applyFont="1" applyFill="1" applyBorder="1" applyAlignment="1">
      <alignment horizontal="center" vertical="center"/>
    </xf>
    <xf numFmtId="0" fontId="98" fillId="0" borderId="0" xfId="0" applyFont="1" applyFill="1" applyBorder="1" applyAlignment="1">
      <alignment horizontal="center"/>
    </xf>
    <xf numFmtId="3" fontId="49" fillId="0" borderId="18" xfId="55" applyNumberFormat="1" applyFont="1" applyBorder="1" applyAlignment="1">
      <alignment horizontal="center" vertical="center"/>
      <protection/>
    </xf>
    <xf numFmtId="3" fontId="49" fillId="0" borderId="23" xfId="55" applyNumberFormat="1" applyFont="1" applyBorder="1" applyAlignment="1">
      <alignment horizontal="center" vertical="center"/>
      <protection/>
    </xf>
    <xf numFmtId="0" fontId="100" fillId="18" borderId="16" xfId="0" applyFont="1" applyFill="1" applyBorder="1" applyAlignment="1">
      <alignment horizontal="center" vertical="center" wrapText="1"/>
    </xf>
    <xf numFmtId="3" fontId="49" fillId="21" borderId="18" xfId="55" applyNumberFormat="1" applyFont="1" applyFill="1" applyBorder="1" applyAlignment="1">
      <alignment horizontal="center" vertical="center"/>
      <protection/>
    </xf>
    <xf numFmtId="0" fontId="60" fillId="21" borderId="25" xfId="55" applyFont="1" applyFill="1" applyBorder="1" applyAlignment="1">
      <alignment horizontal="center" vertical="center"/>
      <protection/>
    </xf>
    <xf numFmtId="167" fontId="119" fillId="0" borderId="19" xfId="0" applyNumberFormat="1" applyFont="1" applyFill="1" applyBorder="1" applyAlignment="1">
      <alignment horizontal="center" vertical="center"/>
    </xf>
    <xf numFmtId="3" fontId="49" fillId="21" borderId="23" xfId="55" applyNumberFormat="1" applyFont="1" applyFill="1" applyBorder="1" applyAlignment="1">
      <alignment horizontal="center" vertical="center"/>
      <protection/>
    </xf>
    <xf numFmtId="167" fontId="60" fillId="21" borderId="25" xfId="55" applyNumberFormat="1" applyFont="1" applyFill="1" applyBorder="1" applyAlignment="1">
      <alignment horizontal="center" vertical="center"/>
      <protection/>
    </xf>
    <xf numFmtId="167" fontId="119" fillId="0" borderId="17" xfId="0" applyNumberFormat="1" applyFont="1" applyFill="1" applyBorder="1" applyAlignment="1">
      <alignment horizontal="center" vertical="center"/>
    </xf>
    <xf numFmtId="167" fontId="63" fillId="0" borderId="19" xfId="0" applyNumberFormat="1" applyFont="1" applyFill="1" applyBorder="1" applyAlignment="1">
      <alignment horizontal="center" vertical="center"/>
    </xf>
    <xf numFmtId="167" fontId="63" fillId="0" borderId="17" xfId="0" applyNumberFormat="1" applyFont="1" applyFill="1" applyBorder="1" applyAlignment="1">
      <alignment horizontal="center" vertical="center"/>
    </xf>
    <xf numFmtId="0" fontId="7" fillId="21" borderId="16" xfId="55" applyFont="1" applyFill="1" applyBorder="1" applyAlignment="1">
      <alignment horizontal="center" vertical="center" wrapText="1"/>
      <protection/>
    </xf>
    <xf numFmtId="0" fontId="7" fillId="21" borderId="16" xfId="55" applyFill="1" applyBorder="1" applyAlignment="1">
      <alignment horizontal="center" vertical="center" wrapText="1"/>
      <protection/>
    </xf>
    <xf numFmtId="0" fontId="7" fillId="0" borderId="0" xfId="55" applyFont="1" applyFill="1" applyBorder="1" applyAlignment="1">
      <alignment horizontal="center" vertical="center" wrapText="1"/>
      <protection/>
    </xf>
    <xf numFmtId="0" fontId="7" fillId="0" borderId="0" xfId="55" applyFill="1" applyBorder="1" applyAlignment="1">
      <alignment horizontal="center" vertical="center" wrapText="1"/>
      <protection/>
    </xf>
    <xf numFmtId="0" fontId="100" fillId="0" borderId="0" xfId="0" applyFont="1" applyFill="1" applyBorder="1" applyAlignment="1">
      <alignment vertical="center"/>
    </xf>
    <xf numFmtId="2" fontId="98" fillId="0" borderId="17" xfId="0" applyNumberFormat="1" applyFont="1" applyFill="1" applyBorder="1" applyAlignment="1">
      <alignment horizontal="center" vertical="center"/>
    </xf>
    <xf numFmtId="0" fontId="98" fillId="0" borderId="16" xfId="0" applyFont="1" applyFill="1" applyBorder="1" applyAlignment="1">
      <alignment horizontal="right" vertical="center"/>
    </xf>
    <xf numFmtId="0" fontId="98" fillId="0" borderId="11" xfId="0" applyFont="1" applyBorder="1" applyAlignment="1">
      <alignment horizontal="center" vertical="center" wrapText="1"/>
    </xf>
    <xf numFmtId="0" fontId="98" fillId="21" borderId="0" xfId="0" applyFont="1" applyFill="1" applyAlignment="1">
      <alignment horizontal="justify"/>
    </xf>
    <xf numFmtId="0" fontId="98" fillId="21" borderId="0" xfId="0" applyFont="1" applyFill="1" applyAlignment="1">
      <alignment/>
    </xf>
    <xf numFmtId="167" fontId="98" fillId="21" borderId="0" xfId="0" applyNumberFormat="1" applyFont="1" applyFill="1" applyAlignment="1">
      <alignment/>
    </xf>
    <xf numFmtId="3" fontId="47"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0" fontId="98" fillId="0" borderId="25" xfId="0" applyFont="1" applyFill="1" applyBorder="1" applyAlignment="1">
      <alignment horizontal="center"/>
    </xf>
    <xf numFmtId="0" fontId="98" fillId="0" borderId="27" xfId="0" applyFont="1" applyFill="1" applyBorder="1" applyAlignment="1">
      <alignment horizontal="center"/>
    </xf>
    <xf numFmtId="3" fontId="47" fillId="0" borderId="11" xfId="0" applyNumberFormat="1" applyFont="1" applyFill="1" applyBorder="1" applyAlignment="1">
      <alignment horizontal="center" vertical="center" wrapText="1"/>
    </xf>
    <xf numFmtId="0" fontId="98" fillId="0" borderId="0" xfId="0" applyFont="1" applyFill="1" applyAlignment="1">
      <alignment/>
    </xf>
    <xf numFmtId="0" fontId="100" fillId="0" borderId="11" xfId="0" applyFont="1" applyFill="1" applyBorder="1" applyAlignment="1">
      <alignment horizontal="center" vertical="center"/>
    </xf>
    <xf numFmtId="0" fontId="98" fillId="0" borderId="0" xfId="0" applyFont="1" applyFill="1" applyAlignment="1">
      <alignment wrapText="1"/>
    </xf>
    <xf numFmtId="0" fontId="98" fillId="0" borderId="0" xfId="0" applyFont="1" applyFill="1" applyAlignment="1">
      <alignment vertical="center"/>
    </xf>
    <xf numFmtId="0" fontId="98" fillId="0" borderId="11" xfId="0" applyFont="1" applyFill="1" applyBorder="1" applyAlignment="1">
      <alignment horizontal="center"/>
    </xf>
    <xf numFmtId="0" fontId="98" fillId="0" borderId="11" xfId="0" applyFont="1" applyFill="1" applyBorder="1" applyAlignment="1" quotePrefix="1">
      <alignment horizontal="center" vertical="center"/>
    </xf>
    <xf numFmtId="1" fontId="98" fillId="0" borderId="11" xfId="0" applyNumberFormat="1" applyFont="1" applyFill="1" applyBorder="1" applyAlignment="1">
      <alignment horizontal="center"/>
    </xf>
    <xf numFmtId="0" fontId="0" fillId="0" borderId="0" xfId="0" applyAlignment="1">
      <alignment/>
    </xf>
    <xf numFmtId="0" fontId="98" fillId="0" borderId="0" xfId="0" applyFont="1" applyAlignment="1">
      <alignment/>
    </xf>
    <xf numFmtId="0" fontId="100" fillId="18" borderId="11"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98" fillId="0" borderId="0" xfId="0" applyFont="1" applyFill="1" applyAlignment="1">
      <alignment/>
    </xf>
    <xf numFmtId="0" fontId="98" fillId="0" borderId="11" xfId="0" applyFont="1" applyFill="1" applyBorder="1" applyAlignment="1">
      <alignment horizontal="center" vertical="center"/>
    </xf>
    <xf numFmtId="0" fontId="100" fillId="0" borderId="32" xfId="0" applyFont="1" applyFill="1" applyBorder="1" applyAlignment="1">
      <alignment horizontal="center" vertical="center" wrapText="1"/>
    </xf>
    <xf numFmtId="0" fontId="98" fillId="0" borderId="17" xfId="0" applyFont="1" applyFill="1" applyBorder="1" applyAlignment="1">
      <alignment horizontal="center" vertical="center"/>
    </xf>
    <xf numFmtId="0" fontId="50" fillId="0" borderId="16" xfId="0" applyFont="1" applyFill="1" applyBorder="1" applyAlignment="1">
      <alignment horizontal="center" wrapText="1"/>
    </xf>
    <xf numFmtId="0" fontId="50" fillId="0" borderId="16" xfId="0" applyFont="1" applyFill="1" applyBorder="1" applyAlignment="1">
      <alignment horizontal="center" vertical="center" wrapText="1"/>
    </xf>
    <xf numFmtId="0" fontId="98" fillId="0" borderId="17" xfId="0" applyFont="1" applyFill="1" applyBorder="1" applyAlignment="1">
      <alignment horizontal="right"/>
    </xf>
    <xf numFmtId="0" fontId="50" fillId="0" borderId="16" xfId="0" applyFont="1" applyFill="1" applyBorder="1" applyAlignment="1">
      <alignment horizontal="left"/>
    </xf>
    <xf numFmtId="0" fontId="50" fillId="0" borderId="16" xfId="0" applyFont="1" applyFill="1" applyBorder="1" applyAlignment="1">
      <alignment horizontal="center"/>
    </xf>
    <xf numFmtId="0" fontId="98" fillId="0" borderId="11" xfId="0" applyFont="1" applyFill="1" applyBorder="1" applyAlignment="1">
      <alignment horizontal="right"/>
    </xf>
    <xf numFmtId="0" fontId="0" fillId="0" borderId="16" xfId="0" applyFill="1" applyBorder="1" applyAlignment="1">
      <alignment horizontal="center"/>
    </xf>
    <xf numFmtId="0" fontId="50" fillId="0" borderId="16" xfId="0" applyFont="1" applyFill="1" applyBorder="1" applyAlignment="1">
      <alignment horizontal="left" wrapText="1"/>
    </xf>
    <xf numFmtId="0" fontId="98" fillId="0" borderId="11" xfId="0" applyFont="1" applyFill="1" applyBorder="1" applyAlignment="1">
      <alignment/>
    </xf>
    <xf numFmtId="0" fontId="98" fillId="0" borderId="11" xfId="0" applyFont="1" applyFill="1" applyBorder="1" applyAlignment="1">
      <alignment horizontal="center"/>
    </xf>
    <xf numFmtId="0" fontId="82" fillId="0" borderId="16" xfId="0" applyFont="1" applyFill="1" applyBorder="1" applyAlignment="1">
      <alignment horizontal="center"/>
    </xf>
    <xf numFmtId="0" fontId="50" fillId="0" borderId="16" xfId="0" applyFont="1" applyFill="1" applyBorder="1" applyAlignment="1">
      <alignment wrapText="1"/>
    </xf>
    <xf numFmtId="0" fontId="100" fillId="18" borderId="11" xfId="0" applyFont="1" applyFill="1" applyBorder="1" applyAlignment="1">
      <alignment horizontal="center" vertical="top" wrapText="1"/>
    </xf>
    <xf numFmtId="0" fontId="100" fillId="18" borderId="19" xfId="0" applyFont="1" applyFill="1" applyBorder="1" applyAlignment="1">
      <alignment horizontal="center" vertical="top" wrapText="1"/>
    </xf>
    <xf numFmtId="0" fontId="47" fillId="0" borderId="11"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top" wrapText="1"/>
    </xf>
    <xf numFmtId="15"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top" wrapText="1"/>
    </xf>
    <xf numFmtId="0" fontId="47" fillId="0" borderId="11" xfId="0" applyFont="1" applyFill="1" applyBorder="1" applyAlignment="1">
      <alignment horizontal="center" wrapText="1"/>
    </xf>
    <xf numFmtId="0" fontId="0" fillId="0" borderId="0" xfId="0" applyFill="1" applyAlignment="1">
      <alignment/>
    </xf>
    <xf numFmtId="0" fontId="100" fillId="0" borderId="0" xfId="0" applyFont="1" applyFill="1" applyAlignment="1">
      <alignment horizontal="center" vertical="center" wrapText="1"/>
    </xf>
    <xf numFmtId="0" fontId="100" fillId="18" borderId="11" xfId="0" applyFont="1" applyFill="1" applyBorder="1" applyAlignment="1">
      <alignment horizontal="left" vertical="center" wrapText="1"/>
    </xf>
    <xf numFmtId="0" fontId="98" fillId="0" borderId="16" xfId="0" applyFont="1" applyBorder="1" applyAlignment="1">
      <alignment horizontal="center" vertical="center" wrapText="1"/>
    </xf>
    <xf numFmtId="0" fontId="100" fillId="18" borderId="19" xfId="0" applyFont="1" applyFill="1" applyBorder="1" applyAlignment="1">
      <alignment horizontal="center" vertical="center" wrapText="1"/>
    </xf>
    <xf numFmtId="0" fontId="100" fillId="18" borderId="12" xfId="0" applyFont="1" applyFill="1" applyBorder="1" applyAlignment="1">
      <alignment horizontal="center" vertical="center" wrapText="1"/>
    </xf>
    <xf numFmtId="0" fontId="100" fillId="18" borderId="17" xfId="0" applyFont="1" applyFill="1" applyBorder="1" applyAlignment="1">
      <alignment horizontal="center" vertical="center" wrapText="1"/>
    </xf>
    <xf numFmtId="0" fontId="100" fillId="18" borderId="11" xfId="0" applyFont="1" applyFill="1" applyBorder="1" applyAlignment="1">
      <alignment horizontal="center" vertical="center" wrapText="1"/>
    </xf>
    <xf numFmtId="0" fontId="56" fillId="18" borderId="16" xfId="0" applyFont="1" applyFill="1" applyBorder="1" applyAlignment="1">
      <alignment horizontal="center" vertical="center" wrapText="1"/>
    </xf>
    <xf numFmtId="0" fontId="99" fillId="0" borderId="13"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98" fillId="21" borderId="19" xfId="0" applyFont="1" applyFill="1" applyBorder="1" applyAlignment="1">
      <alignment horizontal="center" vertical="center" wrapText="1"/>
    </xf>
    <xf numFmtId="0" fontId="98" fillId="21" borderId="17" xfId="0" applyFont="1" applyFill="1" applyBorder="1" applyAlignment="1">
      <alignment horizontal="center" vertical="center" wrapText="1"/>
    </xf>
    <xf numFmtId="167" fontId="63" fillId="0" borderId="16" xfId="0" applyNumberFormat="1" applyFont="1" applyFill="1" applyBorder="1" applyAlignment="1">
      <alignment horizontal="center" vertical="center"/>
    </xf>
    <xf numFmtId="0" fontId="49" fillId="0" borderId="16" xfId="55" applyFont="1" applyBorder="1" applyAlignment="1">
      <alignment horizontal="center" vertical="center" wrapText="1"/>
      <protection/>
    </xf>
    <xf numFmtId="0" fontId="66" fillId="21" borderId="16" xfId="55" applyFont="1" applyFill="1" applyBorder="1" applyAlignment="1">
      <alignment horizontal="center" vertical="center" wrapText="1"/>
      <protection/>
    </xf>
    <xf numFmtId="0" fontId="56" fillId="18" borderId="19" xfId="0" applyFont="1" applyFill="1" applyBorder="1" applyAlignment="1">
      <alignment horizontal="center" vertical="center" wrapText="1"/>
    </xf>
    <xf numFmtId="0" fontId="56" fillId="18" borderId="12" xfId="0" applyFont="1" applyFill="1" applyBorder="1" applyAlignment="1">
      <alignment horizontal="center" vertical="center" wrapText="1"/>
    </xf>
    <xf numFmtId="0" fontId="61" fillId="21" borderId="16" xfId="55" applyFont="1" applyFill="1" applyBorder="1" applyAlignment="1">
      <alignment horizontal="center" vertical="center" wrapText="1"/>
      <protection/>
    </xf>
    <xf numFmtId="0" fontId="0" fillId="21" borderId="0" xfId="0" applyFill="1" applyAlignment="1">
      <alignment/>
    </xf>
    <xf numFmtId="0" fontId="99" fillId="21" borderId="0" xfId="0" applyFont="1" applyFill="1" applyAlignment="1">
      <alignment/>
    </xf>
    <xf numFmtId="167" fontId="63" fillId="21" borderId="16" xfId="0" applyNumberFormat="1" applyFont="1" applyFill="1" applyBorder="1" applyAlignment="1">
      <alignment horizontal="center" vertical="center"/>
    </xf>
    <xf numFmtId="3" fontId="49" fillId="21" borderId="16" xfId="55" applyNumberFormat="1" applyFont="1" applyFill="1" applyBorder="1" applyAlignment="1">
      <alignment horizontal="center" vertical="center"/>
      <protection/>
    </xf>
    <xf numFmtId="0" fontId="49" fillId="21" borderId="23" xfId="55" applyFont="1" applyFill="1" applyBorder="1" applyAlignment="1">
      <alignment horizontal="center" vertical="center"/>
      <protection/>
    </xf>
    <xf numFmtId="0" fontId="49" fillId="21" borderId="16" xfId="55" applyFont="1" applyFill="1" applyBorder="1" applyAlignment="1">
      <alignment horizontal="center" vertical="center" wrapText="1"/>
      <protection/>
    </xf>
    <xf numFmtId="0" fontId="106" fillId="21" borderId="0" xfId="0" applyFont="1" applyFill="1" applyAlignment="1">
      <alignment/>
    </xf>
    <xf numFmtId="0" fontId="71" fillId="21" borderId="16" xfId="0" applyFont="1" applyFill="1" applyBorder="1" applyAlignment="1">
      <alignment horizontal="center" vertical="center" wrapText="1"/>
    </xf>
    <xf numFmtId="3" fontId="71" fillId="21" borderId="16" xfId="0" applyNumberFormat="1" applyFont="1" applyFill="1" applyBorder="1" applyAlignment="1">
      <alignment horizontal="center" vertical="center" wrapText="1"/>
    </xf>
    <xf numFmtId="0" fontId="71" fillId="21" borderId="18" xfId="0" applyFont="1" applyFill="1" applyBorder="1" applyAlignment="1">
      <alignment horizontal="center" vertical="center" wrapText="1"/>
    </xf>
    <xf numFmtId="3" fontId="71" fillId="21" borderId="18" xfId="0" applyNumberFormat="1" applyFont="1" applyFill="1" applyBorder="1" applyAlignment="1">
      <alignment horizontal="center" vertical="center" wrapText="1"/>
    </xf>
    <xf numFmtId="0" fontId="98" fillId="21" borderId="0" xfId="0" applyFont="1" applyFill="1" applyAlignment="1">
      <alignment horizontal="left" vertical="center"/>
    </xf>
    <xf numFmtId="0" fontId="99" fillId="21" borderId="25" xfId="0" applyFont="1" applyFill="1" applyBorder="1" applyAlignment="1">
      <alignment horizontal="center" vertical="center" wrapText="1"/>
    </xf>
    <xf numFmtId="0" fontId="99" fillId="21" borderId="31" xfId="0" applyFont="1" applyFill="1" applyBorder="1" applyAlignment="1">
      <alignment horizontal="center" vertical="center" wrapText="1"/>
    </xf>
    <xf numFmtId="167" fontId="99" fillId="21" borderId="25" xfId="0" applyNumberFormat="1" applyFont="1" applyFill="1" applyBorder="1" applyAlignment="1">
      <alignment horizontal="center" vertical="center" wrapText="1"/>
    </xf>
    <xf numFmtId="0" fontId="98" fillId="21" borderId="16" xfId="0" applyFont="1" applyFill="1" applyBorder="1" applyAlignment="1">
      <alignment horizontal="center" vertical="center"/>
    </xf>
    <xf numFmtId="0" fontId="47" fillId="21" borderId="25" xfId="0" applyFont="1" applyFill="1" applyBorder="1" applyAlignment="1">
      <alignment horizontal="center" vertical="center" wrapText="1"/>
    </xf>
    <xf numFmtId="0" fontId="98" fillId="21" borderId="24" xfId="0" applyFont="1" applyFill="1" applyBorder="1" applyAlignment="1">
      <alignment horizontal="center" vertical="center" wrapText="1"/>
    </xf>
    <xf numFmtId="0" fontId="99" fillId="21" borderId="16" xfId="0" applyFont="1" applyFill="1" applyBorder="1" applyAlignment="1">
      <alignment horizontal="center" vertical="center" wrapText="1"/>
    </xf>
    <xf numFmtId="0" fontId="0" fillId="21" borderId="13" xfId="0" applyFont="1" applyFill="1" applyBorder="1" applyAlignment="1">
      <alignment horizontal="left" vertical="center" wrapText="1"/>
    </xf>
    <xf numFmtId="0" fontId="98" fillId="21" borderId="19" xfId="0" applyFont="1" applyFill="1" applyBorder="1" applyAlignment="1">
      <alignment horizontal="center" vertical="center"/>
    </xf>
    <xf numFmtId="0" fontId="98" fillId="21" borderId="33" xfId="0" applyFont="1" applyFill="1" applyBorder="1" applyAlignment="1">
      <alignment horizontal="center"/>
    </xf>
    <xf numFmtId="0" fontId="98" fillId="21" borderId="11" xfId="0" applyFont="1" applyFill="1" applyBorder="1" applyAlignment="1">
      <alignment horizontal="center"/>
    </xf>
    <xf numFmtId="0" fontId="98" fillId="21" borderId="11" xfId="0" applyFont="1" applyFill="1" applyBorder="1" applyAlignment="1">
      <alignment horizontal="center" vertical="center"/>
    </xf>
    <xf numFmtId="0" fontId="98" fillId="21" borderId="13" xfId="0" applyFont="1" applyFill="1" applyBorder="1" applyAlignment="1">
      <alignment horizontal="center"/>
    </xf>
    <xf numFmtId="0" fontId="98" fillId="21" borderId="13" xfId="0" applyFont="1" applyFill="1" applyBorder="1" applyAlignment="1">
      <alignment horizontal="center" vertical="center" wrapText="1"/>
    </xf>
    <xf numFmtId="0" fontId="98" fillId="21" borderId="25" xfId="0" applyFont="1" applyFill="1" applyBorder="1" applyAlignment="1">
      <alignment horizontal="center" vertical="center" wrapText="1"/>
    </xf>
    <xf numFmtId="0" fontId="98" fillId="21" borderId="16" xfId="0" applyFont="1" applyFill="1" applyBorder="1" applyAlignment="1">
      <alignment horizontal="center" vertical="center" wrapText="1"/>
    </xf>
    <xf numFmtId="167" fontId="98" fillId="21" borderId="25" xfId="0" applyNumberFormat="1" applyFont="1" applyFill="1" applyBorder="1" applyAlignment="1">
      <alignment horizontal="center" vertical="center" wrapText="1"/>
    </xf>
    <xf numFmtId="0" fontId="82" fillId="21" borderId="33" xfId="0" applyFont="1" applyFill="1" applyBorder="1" applyAlignment="1">
      <alignment horizontal="center" vertical="center" wrapText="1"/>
    </xf>
    <xf numFmtId="0" fontId="98" fillId="21" borderId="33" xfId="0" applyFont="1" applyFill="1" applyBorder="1" applyAlignment="1">
      <alignment horizontal="center" vertical="center" wrapText="1"/>
    </xf>
    <xf numFmtId="2" fontId="47" fillId="21" borderId="11" xfId="0" applyNumberFormat="1" applyFont="1" applyFill="1" applyBorder="1" applyAlignment="1">
      <alignment horizontal="center" vertical="center"/>
    </xf>
    <xf numFmtId="0" fontId="98" fillId="21" borderId="13" xfId="0" applyFont="1" applyFill="1" applyBorder="1" applyAlignment="1" quotePrefix="1">
      <alignment horizontal="center" vertical="center" wrapText="1"/>
    </xf>
    <xf numFmtId="0" fontId="98" fillId="21" borderId="0" xfId="0" applyFont="1" applyFill="1" applyAlignment="1">
      <alignment horizontal="center" vertical="center"/>
    </xf>
    <xf numFmtId="0" fontId="99" fillId="21" borderId="33" xfId="0" applyFont="1" applyFill="1" applyBorder="1" applyAlignment="1">
      <alignment horizontal="center" vertical="center" wrapText="1"/>
    </xf>
    <xf numFmtId="0" fontId="98" fillId="21" borderId="30" xfId="0" applyFont="1" applyFill="1" applyBorder="1" applyAlignment="1">
      <alignment horizontal="center" vertical="center" wrapText="1"/>
    </xf>
    <xf numFmtId="0" fontId="98" fillId="21" borderId="11" xfId="0" applyFont="1" applyFill="1" applyBorder="1" applyAlignment="1" quotePrefix="1">
      <alignment horizontal="center" vertical="center"/>
    </xf>
    <xf numFmtId="0" fontId="99" fillId="21" borderId="16" xfId="0" applyFont="1" applyFill="1" applyBorder="1" applyAlignment="1">
      <alignment horizontal="center" vertical="center"/>
    </xf>
    <xf numFmtId="0" fontId="82" fillId="21" borderId="13" xfId="0" applyFont="1" applyFill="1" applyBorder="1" applyAlignment="1">
      <alignment horizontal="left" vertical="center" wrapText="1"/>
    </xf>
    <xf numFmtId="0" fontId="99" fillId="21" borderId="19" xfId="0" applyFont="1" applyFill="1" applyBorder="1" applyAlignment="1">
      <alignment horizontal="center" vertical="center"/>
    </xf>
    <xf numFmtId="0" fontId="98" fillId="21" borderId="11" xfId="0" applyFont="1" applyFill="1" applyBorder="1" applyAlignment="1">
      <alignment/>
    </xf>
    <xf numFmtId="0" fontId="99" fillId="21" borderId="11" xfId="0" applyFont="1" applyFill="1" applyBorder="1" applyAlignment="1">
      <alignment horizontal="center" vertical="center"/>
    </xf>
    <xf numFmtId="0" fontId="99" fillId="21" borderId="11" xfId="0" applyFont="1" applyFill="1" applyBorder="1" applyAlignment="1">
      <alignment horizontal="center" vertical="center" wrapText="1"/>
    </xf>
    <xf numFmtId="167" fontId="47" fillId="21" borderId="16" xfId="0" applyNumberFormat="1" applyFont="1" applyFill="1" applyBorder="1" applyAlignment="1">
      <alignment horizontal="center" vertical="center"/>
    </xf>
    <xf numFmtId="0" fontId="98" fillId="21" borderId="13" xfId="0" applyFont="1" applyFill="1" applyBorder="1" applyAlignment="1" quotePrefix="1">
      <alignment horizontal="center" vertical="center"/>
    </xf>
    <xf numFmtId="1" fontId="98" fillId="21" borderId="16" xfId="0" applyNumberFormat="1" applyFont="1" applyFill="1" applyBorder="1" applyAlignment="1">
      <alignment horizontal="center" vertical="center"/>
    </xf>
    <xf numFmtId="0" fontId="47" fillId="21" borderId="13" xfId="0" applyFont="1" applyFill="1" applyBorder="1" applyAlignment="1">
      <alignment horizontal="center" vertical="center" wrapText="1"/>
    </xf>
    <xf numFmtId="0" fontId="47" fillId="21" borderId="17" xfId="0" applyFont="1" applyFill="1" applyBorder="1" applyAlignment="1">
      <alignment horizontal="center" vertical="center" wrapText="1"/>
    </xf>
    <xf numFmtId="0" fontId="47" fillId="21" borderId="16" xfId="0" applyFont="1" applyFill="1" applyBorder="1" applyAlignment="1">
      <alignment horizontal="center" vertical="center" wrapText="1"/>
    </xf>
    <xf numFmtId="49" fontId="98" fillId="21" borderId="11" xfId="0" applyNumberFormat="1" applyFont="1" applyFill="1" applyBorder="1" applyAlignment="1" quotePrefix="1">
      <alignment horizontal="center" vertical="center"/>
    </xf>
    <xf numFmtId="0" fontId="100" fillId="0" borderId="11" xfId="0" applyFont="1" applyFill="1" applyBorder="1" applyAlignment="1">
      <alignment horizontal="center" vertical="center"/>
    </xf>
    <xf numFmtId="3" fontId="98" fillId="0" borderId="0" xfId="0" applyNumberFormat="1" applyFont="1" applyAlignment="1">
      <alignment/>
    </xf>
    <xf numFmtId="3" fontId="104" fillId="0" borderId="0" xfId="0" applyNumberFormat="1" applyFont="1" applyAlignment="1">
      <alignment/>
    </xf>
    <xf numFmtId="3" fontId="99" fillId="0" borderId="0" xfId="0" applyNumberFormat="1" applyFont="1" applyAlignment="1">
      <alignment/>
    </xf>
    <xf numFmtId="3" fontId="100" fillId="0" borderId="11" xfId="0" applyNumberFormat="1" applyFont="1" applyFill="1" applyBorder="1" applyAlignment="1">
      <alignment horizontal="center" vertical="center"/>
    </xf>
    <xf numFmtId="0" fontId="98" fillId="0" borderId="25" xfId="0" applyFont="1" applyFill="1" applyBorder="1" applyAlignment="1">
      <alignment horizontal="center"/>
    </xf>
    <xf numFmtId="3" fontId="47" fillId="0" borderId="16" xfId="0" applyNumberFormat="1" applyFont="1" applyFill="1" applyBorder="1" applyAlignment="1">
      <alignment horizontal="center"/>
    </xf>
    <xf numFmtId="0" fontId="98" fillId="0" borderId="27" xfId="0" applyFont="1" applyFill="1" applyBorder="1" applyAlignment="1">
      <alignment horizontal="center"/>
    </xf>
    <xf numFmtId="3" fontId="47" fillId="0" borderId="17" xfId="0" applyNumberFormat="1" applyFont="1" applyFill="1" applyBorder="1" applyAlignment="1">
      <alignment horizontal="center"/>
    </xf>
    <xf numFmtId="3" fontId="47" fillId="0" borderId="11" xfId="0" applyNumberFormat="1" applyFont="1" applyFill="1" applyBorder="1" applyAlignment="1">
      <alignment horizontal="center"/>
    </xf>
    <xf numFmtId="3" fontId="98" fillId="0" borderId="11" xfId="0" applyNumberFormat="1" applyFont="1" applyFill="1" applyBorder="1" applyAlignment="1">
      <alignment horizontal="center"/>
    </xf>
    <xf numFmtId="0" fontId="100" fillId="0" borderId="15" xfId="0" applyFont="1" applyFill="1" applyBorder="1" applyAlignment="1">
      <alignment horizontal="center" vertical="center"/>
    </xf>
    <xf numFmtId="4" fontId="98" fillId="0" borderId="11" xfId="0" applyNumberFormat="1" applyFont="1" applyFill="1" applyBorder="1" applyAlignment="1">
      <alignment horizontal="center"/>
    </xf>
    <xf numFmtId="0" fontId="100" fillId="0" borderId="34" xfId="0" applyFont="1" applyFill="1" applyBorder="1" applyAlignment="1">
      <alignment horizontal="center" vertical="center"/>
    </xf>
    <xf numFmtId="0" fontId="98" fillId="0" borderId="11" xfId="0" applyFont="1" applyFill="1" applyBorder="1" applyAlignment="1">
      <alignment vertical="top" wrapText="1"/>
    </xf>
    <xf numFmtId="0" fontId="100" fillId="23" borderId="19" xfId="0" applyFont="1" applyFill="1" applyBorder="1" applyAlignment="1">
      <alignment horizontal="center" vertical="top" wrapText="1"/>
    </xf>
    <xf numFmtId="167" fontId="100" fillId="23" borderId="19" xfId="0" applyNumberFormat="1" applyFont="1" applyFill="1" applyBorder="1" applyAlignment="1">
      <alignment horizontal="center" vertical="center" wrapText="1"/>
    </xf>
    <xf numFmtId="0" fontId="100" fillId="23" borderId="19" xfId="0" applyFont="1" applyFill="1" applyBorder="1" applyAlignment="1">
      <alignment horizontal="center" vertical="center" wrapText="1"/>
    </xf>
    <xf numFmtId="0" fontId="0" fillId="0" borderId="9" xfId="0" applyFill="1" applyBorder="1" applyAlignment="1">
      <alignment/>
    </xf>
    <xf numFmtId="0" fontId="49" fillId="0" borderId="9" xfId="0" applyFont="1" applyFill="1" applyBorder="1" applyAlignment="1">
      <alignment/>
    </xf>
    <xf numFmtId="0" fontId="0" fillId="0" borderId="0" xfId="0" applyFill="1" applyAlignment="1">
      <alignment/>
    </xf>
    <xf numFmtId="0" fontId="49" fillId="0" borderId="9" xfId="0" applyFont="1" applyFill="1" applyBorder="1" applyAlignment="1" quotePrefix="1">
      <alignment/>
    </xf>
    <xf numFmtId="0" fontId="79" fillId="0" borderId="9" xfId="36" applyFill="1" applyBorder="1" applyAlignment="1">
      <alignment/>
    </xf>
    <xf numFmtId="0" fontId="100" fillId="0" borderId="0" xfId="0" applyFont="1" applyFill="1" applyAlignment="1">
      <alignment horizontal="left" vertical="center" wrapText="1"/>
    </xf>
    <xf numFmtId="0" fontId="100" fillId="0" borderId="0" xfId="0" applyFont="1" applyFill="1" applyAlignment="1">
      <alignment horizontal="center" vertical="center" wrapText="1"/>
    </xf>
    <xf numFmtId="0" fontId="100" fillId="18" borderId="35" xfId="0" applyFont="1" applyFill="1" applyBorder="1" applyAlignment="1">
      <alignment horizontal="center" vertical="center"/>
    </xf>
    <xf numFmtId="0" fontId="100" fillId="0" borderId="0" xfId="0" applyFont="1" applyFill="1" applyAlignment="1">
      <alignment vertical="center"/>
    </xf>
    <xf numFmtId="0" fontId="100" fillId="0" borderId="10" xfId="0" applyFont="1" applyFill="1" applyBorder="1" applyAlignment="1">
      <alignment horizontal="center" vertical="center"/>
    </xf>
    <xf numFmtId="0" fontId="100" fillId="0" borderId="10" xfId="0" applyFont="1" applyFill="1" applyBorder="1" applyAlignment="1">
      <alignment horizontal="center"/>
    </xf>
    <xf numFmtId="0" fontId="100" fillId="0" borderId="30" xfId="0" applyFont="1" applyFill="1" applyBorder="1" applyAlignment="1">
      <alignment horizontal="center" vertical="center"/>
    </xf>
    <xf numFmtId="0" fontId="100" fillId="18" borderId="19" xfId="0" applyFont="1" applyFill="1" applyBorder="1" applyAlignment="1">
      <alignment horizontal="center" vertical="center"/>
    </xf>
    <xf numFmtId="0" fontId="100" fillId="18" borderId="12" xfId="0" applyFont="1" applyFill="1" applyBorder="1" applyAlignment="1">
      <alignment horizontal="center" vertical="center"/>
    </xf>
    <xf numFmtId="0" fontId="100" fillId="18" borderId="19" xfId="0" applyFont="1" applyFill="1" applyBorder="1" applyAlignment="1">
      <alignment horizontal="center" vertical="center" wrapText="1"/>
    </xf>
    <xf numFmtId="0" fontId="100" fillId="18" borderId="12" xfId="0" applyFont="1" applyFill="1" applyBorder="1" applyAlignment="1">
      <alignment horizontal="center" vertical="center" wrapText="1"/>
    </xf>
    <xf numFmtId="0" fontId="56" fillId="18" borderId="13" xfId="0" applyFont="1" applyFill="1" applyBorder="1" applyAlignment="1">
      <alignment horizontal="center" vertical="center"/>
    </xf>
    <xf numFmtId="0" fontId="56" fillId="18" borderId="14" xfId="0" applyFont="1" applyFill="1" applyBorder="1" applyAlignment="1">
      <alignment horizontal="center" vertical="center"/>
    </xf>
    <xf numFmtId="0" fontId="56" fillId="18" borderId="15" xfId="0" applyFont="1" applyFill="1" applyBorder="1" applyAlignment="1">
      <alignment horizontal="center" vertical="center"/>
    </xf>
    <xf numFmtId="0" fontId="98" fillId="0" borderId="16" xfId="0" applyFont="1" applyFill="1" applyBorder="1" applyAlignment="1">
      <alignment horizontal="center" vertical="center"/>
    </xf>
    <xf numFmtId="0" fontId="98" fillId="0" borderId="16"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98" fillId="0" borderId="18" xfId="0" applyFont="1" applyFill="1" applyBorder="1" applyAlignment="1">
      <alignment horizontal="center" vertical="center"/>
    </xf>
    <xf numFmtId="0" fontId="98" fillId="0" borderId="26" xfId="0" applyFont="1" applyFill="1" applyBorder="1" applyAlignment="1">
      <alignment horizontal="center" vertical="center"/>
    </xf>
    <xf numFmtId="0" fontId="98" fillId="0" borderId="23" xfId="0" applyFont="1" applyFill="1" applyBorder="1" applyAlignment="1">
      <alignment horizontal="center" vertical="center"/>
    </xf>
    <xf numFmtId="0" fontId="98" fillId="0" borderId="18" xfId="0" applyFont="1" applyFill="1" applyBorder="1" applyAlignment="1">
      <alignment horizontal="center" vertical="center" wrapText="1"/>
    </xf>
    <xf numFmtId="0" fontId="98" fillId="0" borderId="26" xfId="0" applyFont="1" applyFill="1" applyBorder="1" applyAlignment="1">
      <alignment horizontal="center" vertical="center" wrapText="1"/>
    </xf>
    <xf numFmtId="0" fontId="98" fillId="0" borderId="23" xfId="0" applyFont="1" applyFill="1" applyBorder="1" applyAlignment="1">
      <alignment horizontal="center" vertical="center" wrapText="1"/>
    </xf>
    <xf numFmtId="0" fontId="47" fillId="0" borderId="16" xfId="0" applyFont="1" applyFill="1" applyBorder="1" applyAlignment="1">
      <alignment horizontal="center" vertical="center"/>
    </xf>
    <xf numFmtId="0" fontId="100" fillId="18" borderId="11" xfId="0" applyFont="1" applyFill="1" applyBorder="1" applyAlignment="1">
      <alignment horizontal="left" vertical="center" wrapText="1"/>
    </xf>
    <xf numFmtId="0" fontId="100" fillId="18" borderId="13" xfId="0" applyFont="1" applyFill="1" applyBorder="1" applyAlignment="1">
      <alignment horizontal="left" vertical="center" wrapText="1"/>
    </xf>
    <xf numFmtId="0" fontId="100" fillId="0" borderId="10" xfId="0" applyFont="1" applyFill="1" applyBorder="1" applyAlignment="1">
      <alignment horizontal="left" vertical="center"/>
    </xf>
    <xf numFmtId="0" fontId="100" fillId="0" borderId="0" xfId="0" applyFont="1" applyFill="1" applyBorder="1" applyAlignment="1">
      <alignment horizontal="left" vertical="center"/>
    </xf>
    <xf numFmtId="0" fontId="121" fillId="0" borderId="10" xfId="0" applyFont="1" applyFill="1" applyBorder="1" applyAlignment="1">
      <alignment horizontal="left" vertical="center" wrapText="1"/>
    </xf>
    <xf numFmtId="0" fontId="121" fillId="0" borderId="0" xfId="0" applyFont="1" applyFill="1" applyBorder="1" applyAlignment="1">
      <alignment horizontal="left" vertical="center" wrapText="1"/>
    </xf>
    <xf numFmtId="0" fontId="98" fillId="0" borderId="13"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100" fillId="0" borderId="24" xfId="0" applyFont="1" applyFill="1" applyBorder="1" applyAlignment="1">
      <alignment horizontal="center" vertical="center"/>
    </xf>
    <xf numFmtId="0" fontId="100" fillId="0" borderId="25" xfId="0" applyFont="1" applyFill="1" applyBorder="1" applyAlignment="1">
      <alignment horizontal="center" vertical="center"/>
    </xf>
    <xf numFmtId="0" fontId="98" fillId="0" borderId="10" xfId="0" applyFont="1" applyBorder="1" applyAlignment="1">
      <alignment horizontal="left" wrapText="1"/>
    </xf>
    <xf numFmtId="0" fontId="98" fillId="0" borderId="0" xfId="0" applyFont="1" applyBorder="1" applyAlignment="1">
      <alignment horizontal="left" wrapText="1"/>
    </xf>
    <xf numFmtId="0" fontId="98" fillId="0" borderId="16" xfId="0" applyFont="1" applyBorder="1" applyAlignment="1">
      <alignment horizontal="center" vertical="center"/>
    </xf>
    <xf numFmtId="0" fontId="98" fillId="0" borderId="18" xfId="0" applyFont="1" applyBorder="1" applyAlignment="1">
      <alignment horizontal="center" vertical="center" wrapText="1"/>
    </xf>
    <xf numFmtId="0" fontId="98" fillId="0" borderId="26"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16" xfId="0" applyFont="1" applyBorder="1" applyAlignment="1">
      <alignment horizontal="center" vertical="center" wrapText="1"/>
    </xf>
    <xf numFmtId="0" fontId="100" fillId="18" borderId="17"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00" fillId="18" borderId="11" xfId="0" applyFont="1" applyFill="1" applyBorder="1" applyAlignment="1">
      <alignment horizontal="center" vertical="center" wrapText="1"/>
    </xf>
    <xf numFmtId="0" fontId="100" fillId="0" borderId="9" xfId="0" applyFont="1" applyFill="1" applyBorder="1" applyAlignment="1">
      <alignment horizontal="center" vertical="center"/>
    </xf>
    <xf numFmtId="0" fontId="98" fillId="0" borderId="36"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37" xfId="0" applyFont="1" applyFill="1" applyBorder="1" applyAlignment="1">
      <alignment horizontal="center" vertical="center" wrapText="1"/>
    </xf>
    <xf numFmtId="0" fontId="98" fillId="0" borderId="28" xfId="0" applyFont="1" applyFill="1" applyBorder="1" applyAlignment="1">
      <alignment horizontal="center" vertical="center" wrapText="1"/>
    </xf>
    <xf numFmtId="0" fontId="98" fillId="0" borderId="38"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50" fillId="21" borderId="0" xfId="55" applyFont="1" applyFill="1" applyBorder="1" applyAlignment="1">
      <alignment horizontal="left" vertical="center" wrapText="1"/>
      <protection/>
    </xf>
    <xf numFmtId="0" fontId="50" fillId="21" borderId="0" xfId="0" applyFont="1" applyFill="1" applyBorder="1" applyAlignment="1">
      <alignment horizontal="left" vertical="center"/>
    </xf>
    <xf numFmtId="0" fontId="50" fillId="21" borderId="0" xfId="0" applyFont="1" applyFill="1" applyAlignment="1">
      <alignment horizontal="left" vertical="center"/>
    </xf>
    <xf numFmtId="0" fontId="98" fillId="21" borderId="24" xfId="0" applyFont="1" applyFill="1" applyBorder="1" applyAlignment="1">
      <alignment horizontal="center"/>
    </xf>
    <xf numFmtId="0" fontId="98" fillId="21" borderId="31" xfId="0" applyFont="1" applyFill="1" applyBorder="1" applyAlignment="1">
      <alignment horizontal="center"/>
    </xf>
    <xf numFmtId="0" fontId="98" fillId="21" borderId="40" xfId="0" applyFont="1" applyFill="1" applyBorder="1" applyAlignment="1">
      <alignment horizontal="center"/>
    </xf>
    <xf numFmtId="0" fontId="98" fillId="21" borderId="41" xfId="0" applyFont="1" applyFill="1" applyBorder="1" applyAlignment="1">
      <alignment horizontal="center"/>
    </xf>
    <xf numFmtId="0" fontId="56" fillId="18" borderId="16" xfId="0" applyFont="1" applyFill="1" applyBorder="1" applyAlignment="1">
      <alignment horizontal="center" vertical="center" wrapText="1"/>
    </xf>
    <xf numFmtId="0" fontId="66" fillId="21" borderId="42" xfId="55" applyFont="1" applyFill="1" applyBorder="1" applyAlignment="1">
      <alignment horizontal="center" vertical="center" wrapText="1"/>
      <protection/>
    </xf>
    <xf numFmtId="0" fontId="66" fillId="21" borderId="26" xfId="55" applyFont="1" applyFill="1" applyBorder="1" applyAlignment="1">
      <alignment horizontal="center" vertical="center" wrapText="1"/>
      <protection/>
    </xf>
    <xf numFmtId="0" fontId="66" fillId="21" borderId="23" xfId="55" applyFont="1" applyFill="1" applyBorder="1" applyAlignment="1">
      <alignment horizontal="center" vertical="center" wrapText="1"/>
      <protection/>
    </xf>
    <xf numFmtId="0" fontId="49" fillId="0" borderId="42" xfId="55" applyFont="1" applyBorder="1" applyAlignment="1">
      <alignment horizontal="center" vertical="center" wrapText="1"/>
      <protection/>
    </xf>
    <xf numFmtId="0" fontId="49" fillId="0" borderId="26" xfId="55" applyFont="1" applyBorder="1" applyAlignment="1">
      <alignment horizontal="center" vertical="center" wrapText="1"/>
      <protection/>
    </xf>
    <xf numFmtId="0" fontId="49" fillId="0" borderId="23" xfId="55" applyFont="1" applyBorder="1" applyAlignment="1">
      <alignment horizontal="center" vertical="center" wrapText="1"/>
      <protection/>
    </xf>
    <xf numFmtId="0" fontId="63" fillId="21" borderId="24" xfId="0" applyFont="1" applyFill="1" applyBorder="1" applyAlignment="1">
      <alignment horizontal="center" vertical="center"/>
    </xf>
    <xf numFmtId="0" fontId="63" fillId="21" borderId="31" xfId="0" applyFont="1" applyFill="1" applyBorder="1" applyAlignment="1">
      <alignment horizontal="center" vertical="center"/>
    </xf>
    <xf numFmtId="0" fontId="63" fillId="21" borderId="25" xfId="0" applyFont="1" applyFill="1" applyBorder="1" applyAlignment="1">
      <alignment horizontal="center" vertical="center"/>
    </xf>
    <xf numFmtId="0" fontId="56" fillId="18" borderId="43" xfId="0" applyFont="1" applyFill="1" applyBorder="1" applyAlignment="1">
      <alignment horizontal="center" vertical="center" wrapText="1"/>
    </xf>
    <xf numFmtId="0" fontId="56" fillId="18" borderId="44" xfId="0" applyFont="1" applyFill="1" applyBorder="1" applyAlignment="1">
      <alignment horizontal="center" vertical="center" wrapText="1"/>
    </xf>
    <xf numFmtId="0" fontId="100" fillId="18" borderId="43" xfId="0" applyFont="1" applyFill="1" applyBorder="1" applyAlignment="1">
      <alignment horizontal="center" vertical="center" wrapText="1"/>
    </xf>
    <xf numFmtId="0" fontId="100" fillId="18" borderId="44" xfId="0" applyFont="1" applyFill="1" applyBorder="1" applyAlignment="1">
      <alignment horizontal="center" vertical="center" wrapText="1"/>
    </xf>
    <xf numFmtId="0" fontId="56" fillId="18" borderId="45" xfId="0" applyFont="1" applyFill="1" applyBorder="1" applyAlignment="1">
      <alignment horizontal="center" vertical="center" wrapText="1"/>
    </xf>
    <xf numFmtId="0" fontId="56" fillId="18" borderId="46" xfId="0" applyFont="1" applyFill="1" applyBorder="1" applyAlignment="1">
      <alignment horizontal="center" vertical="center" wrapText="1"/>
    </xf>
    <xf numFmtId="0" fontId="56" fillId="18" borderId="47" xfId="0" applyFont="1" applyFill="1" applyBorder="1" applyAlignment="1">
      <alignment horizontal="center" vertical="center" wrapText="1"/>
    </xf>
    <xf numFmtId="0" fontId="61" fillId="21" borderId="42" xfId="55" applyFont="1" applyFill="1" applyBorder="1" applyAlignment="1">
      <alignment horizontal="center" vertical="center" wrapText="1"/>
      <protection/>
    </xf>
    <xf numFmtId="0" fontId="61" fillId="21" borderId="26" xfId="55" applyFont="1" applyFill="1" applyBorder="1" applyAlignment="1">
      <alignment horizontal="center" vertical="center" wrapText="1"/>
      <protection/>
    </xf>
    <xf numFmtId="0" fontId="61" fillId="21" borderId="23" xfId="55" applyFont="1" applyFill="1" applyBorder="1" applyAlignment="1">
      <alignment horizontal="center" vertical="center" wrapText="1"/>
      <protection/>
    </xf>
    <xf numFmtId="0" fontId="56" fillId="18" borderId="40" xfId="0" applyFont="1" applyFill="1" applyBorder="1" applyAlignment="1">
      <alignment horizontal="center" vertical="center" wrapText="1"/>
    </xf>
    <xf numFmtId="0" fontId="56" fillId="18" borderId="48" xfId="0" applyFont="1" applyFill="1" applyBorder="1" applyAlignment="1">
      <alignment horizontal="center" vertical="center" wrapText="1"/>
    </xf>
    <xf numFmtId="0" fontId="100" fillId="18" borderId="40" xfId="0" applyFont="1" applyFill="1" applyBorder="1" applyAlignment="1">
      <alignment horizontal="center" vertical="center" wrapText="1"/>
    </xf>
    <xf numFmtId="0" fontId="100" fillId="18" borderId="48" xfId="0" applyFont="1" applyFill="1" applyBorder="1" applyAlignment="1">
      <alignment horizontal="center" vertical="center" wrapText="1"/>
    </xf>
    <xf numFmtId="0" fontId="100" fillId="0" borderId="12" xfId="0" applyFont="1" applyFill="1" applyBorder="1" applyAlignment="1">
      <alignment horizontal="center" vertical="center"/>
    </xf>
    <xf numFmtId="0" fontId="100" fillId="0" borderId="0" xfId="0" applyFont="1" applyFill="1" applyAlignment="1">
      <alignment horizontal="center" vertical="center"/>
    </xf>
    <xf numFmtId="0" fontId="0" fillId="0" borderId="48" xfId="0" applyBorder="1" applyAlignment="1">
      <alignment horizontal="center" vertical="center" wrapText="1"/>
    </xf>
    <xf numFmtId="0" fontId="68" fillId="21" borderId="0" xfId="55" applyFont="1" applyFill="1" applyBorder="1" applyAlignment="1">
      <alignment horizontal="left" vertical="center" wrapText="1"/>
      <protection/>
    </xf>
    <xf numFmtId="0" fontId="100" fillId="18" borderId="13" xfId="0" applyFont="1" applyFill="1" applyBorder="1" applyAlignment="1">
      <alignment horizontal="center" vertical="center" wrapText="1"/>
    </xf>
    <xf numFmtId="0" fontId="0" fillId="0" borderId="15" xfId="0" applyBorder="1" applyAlignment="1">
      <alignment horizontal="center" vertical="center" wrapText="1"/>
    </xf>
    <xf numFmtId="0" fontId="100" fillId="18" borderId="30" xfId="0" applyFont="1" applyFill="1" applyBorder="1" applyAlignment="1">
      <alignment horizontal="center" vertical="center" wrapText="1"/>
    </xf>
    <xf numFmtId="0" fontId="0" fillId="0" borderId="27" xfId="0" applyBorder="1" applyAlignment="1">
      <alignment horizontal="center" vertical="center" wrapText="1"/>
    </xf>
    <xf numFmtId="0" fontId="100" fillId="0" borderId="0"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49" fillId="0" borderId="12" xfId="0" applyFont="1" applyBorder="1" applyAlignment="1">
      <alignment/>
    </xf>
    <xf numFmtId="0" fontId="49" fillId="0" borderId="17" xfId="0" applyFont="1" applyBorder="1" applyAlignment="1">
      <alignment/>
    </xf>
    <xf numFmtId="0" fontId="99" fillId="0" borderId="13" xfId="0" applyFont="1" applyFill="1" applyBorder="1" applyAlignment="1">
      <alignment horizontal="center" vertical="center" wrapText="1"/>
    </xf>
    <xf numFmtId="0" fontId="99" fillId="0" borderId="14"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3" xfId="0" applyFont="1" applyBorder="1" applyAlignment="1">
      <alignment horizontal="center" vertical="center" wrapText="1"/>
    </xf>
    <xf numFmtId="0" fontId="99" fillId="21" borderId="14" xfId="0" applyFont="1" applyFill="1" applyBorder="1" applyAlignment="1">
      <alignment horizontal="center" vertical="center" wrapText="1"/>
    </xf>
    <xf numFmtId="0" fontId="99" fillId="21" borderId="15" xfId="0" applyFont="1" applyFill="1" applyBorder="1" applyAlignment="1">
      <alignment horizontal="center" vertical="center" wrapText="1"/>
    </xf>
    <xf numFmtId="0" fontId="68" fillId="21" borderId="14" xfId="0" applyFont="1" applyFill="1" applyBorder="1" applyAlignment="1">
      <alignment horizontal="center" vertical="center" wrapText="1"/>
    </xf>
    <xf numFmtId="0" fontId="68" fillId="21" borderId="15" xfId="0" applyFont="1" applyFill="1" applyBorder="1" applyAlignment="1">
      <alignment horizontal="center" vertical="center" wrapText="1"/>
    </xf>
    <xf numFmtId="0" fontId="99" fillId="0" borderId="33" xfId="0" applyFont="1" applyFill="1" applyBorder="1" applyAlignment="1">
      <alignment horizontal="center" vertical="center" wrapText="1"/>
    </xf>
    <xf numFmtId="0" fontId="99" fillId="0" borderId="49" xfId="0" applyFont="1" applyBorder="1" applyAlignment="1">
      <alignment horizontal="center" vertical="center" wrapText="1"/>
    </xf>
    <xf numFmtId="0" fontId="100" fillId="21" borderId="16" xfId="0" applyFont="1" applyFill="1" applyBorder="1" applyAlignment="1">
      <alignment horizontal="center" vertical="center" wrapText="1"/>
    </xf>
    <xf numFmtId="0" fontId="68" fillId="21" borderId="24" xfId="55" applyFont="1" applyFill="1" applyBorder="1" applyAlignment="1">
      <alignment horizontal="left" vertical="center" wrapText="1"/>
      <protection/>
    </xf>
    <xf numFmtId="0" fontId="68" fillId="21" borderId="31" xfId="55" applyFont="1" applyFill="1" applyBorder="1" applyAlignment="1">
      <alignment horizontal="left" vertical="center" wrapText="1"/>
      <protection/>
    </xf>
    <xf numFmtId="0" fontId="68" fillId="21" borderId="25" xfId="55" applyFont="1" applyFill="1" applyBorder="1" applyAlignment="1">
      <alignment horizontal="left" vertical="center" wrapText="1"/>
      <protection/>
    </xf>
    <xf numFmtId="0" fontId="67" fillId="0" borderId="18" xfId="0" applyFont="1" applyFill="1" applyBorder="1" applyAlignment="1">
      <alignment horizontal="center" vertical="center" wrapText="1"/>
    </xf>
    <xf numFmtId="0" fontId="49" fillId="0" borderId="26" xfId="0" applyFont="1" applyBorder="1" applyAlignment="1">
      <alignment/>
    </xf>
    <xf numFmtId="0" fontId="49" fillId="0" borderId="23" xfId="0" applyFont="1" applyBorder="1" applyAlignment="1">
      <alignment/>
    </xf>
    <xf numFmtId="17" fontId="122" fillId="0" borderId="50" xfId="56" applyNumberFormat="1" applyFont="1" applyBorder="1" applyAlignment="1">
      <alignment horizontal="center" vertical="center" wrapText="1"/>
      <protection/>
    </xf>
    <xf numFmtId="17" fontId="122" fillId="0" borderId="51" xfId="56" applyNumberFormat="1" applyFont="1" applyBorder="1" applyAlignment="1">
      <alignment horizontal="center" vertical="center" wrapText="1"/>
      <protection/>
    </xf>
    <xf numFmtId="17" fontId="122" fillId="0" borderId="52" xfId="56" applyNumberFormat="1" applyFont="1" applyBorder="1" applyAlignment="1">
      <alignment horizontal="center" vertical="center" wrapText="1"/>
      <protection/>
    </xf>
    <xf numFmtId="0" fontId="118" fillId="0" borderId="50" xfId="56" applyFont="1" applyBorder="1" applyAlignment="1">
      <alignment horizontal="center" vertical="center" wrapText="1"/>
      <protection/>
    </xf>
    <xf numFmtId="0" fontId="118" fillId="0" borderId="51" xfId="56" applyFont="1" applyBorder="1" applyAlignment="1">
      <alignment horizontal="center" vertical="center" wrapText="1"/>
      <protection/>
    </xf>
    <xf numFmtId="0" fontId="118" fillId="0" borderId="52" xfId="56" applyFont="1" applyBorder="1" applyAlignment="1">
      <alignment horizontal="center" vertical="center" wrapText="1"/>
      <protection/>
    </xf>
    <xf numFmtId="0" fontId="100" fillId="22" borderId="53" xfId="56" applyFont="1" applyFill="1" applyBorder="1" applyAlignment="1">
      <alignment horizontal="center" wrapText="1"/>
      <protection/>
    </xf>
    <xf numFmtId="0" fontId="100" fillId="22" borderId="21" xfId="56" applyFont="1" applyFill="1" applyBorder="1" applyAlignment="1">
      <alignment horizontal="center" wrapText="1"/>
      <protection/>
    </xf>
    <xf numFmtId="0" fontId="56" fillId="0" borderId="0" xfId="0" applyFont="1" applyFill="1" applyAlignment="1">
      <alignment horizontal="center"/>
    </xf>
    <xf numFmtId="0" fontId="98" fillId="0" borderId="13" xfId="0" applyFont="1" applyFill="1" applyBorder="1" applyAlignment="1">
      <alignment horizontal="center" vertical="center"/>
    </xf>
    <xf numFmtId="0" fontId="98" fillId="0" borderId="14" xfId="0" applyFont="1" applyFill="1" applyBorder="1" applyAlignment="1">
      <alignment horizontal="center" vertical="center"/>
    </xf>
    <xf numFmtId="0" fontId="98" fillId="0" borderId="15" xfId="0" applyFont="1" applyFill="1" applyBorder="1" applyAlignment="1">
      <alignment horizontal="center" vertical="center"/>
    </xf>
    <xf numFmtId="0" fontId="100" fillId="0" borderId="0" xfId="0" applyFont="1" applyFill="1" applyAlignment="1">
      <alignment horizontal="center"/>
    </xf>
    <xf numFmtId="0" fontId="100" fillId="18" borderId="11" xfId="0" applyFont="1" applyFill="1" applyBorder="1" applyAlignment="1">
      <alignment horizontal="center" vertical="center"/>
    </xf>
    <xf numFmtId="0" fontId="0" fillId="0" borderId="11" xfId="0" applyFill="1" applyBorder="1" applyAlignment="1">
      <alignment/>
    </xf>
    <xf numFmtId="0" fontId="98" fillId="0" borderId="13" xfId="0" applyFont="1" applyBorder="1" applyAlignment="1">
      <alignment horizontal="center"/>
    </xf>
    <xf numFmtId="0" fontId="98" fillId="0" borderId="15" xfId="0" applyFont="1" applyBorder="1" applyAlignment="1">
      <alignment horizontal="center"/>
    </xf>
    <xf numFmtId="0" fontId="98" fillId="18" borderId="13" xfId="0" applyFont="1" applyFill="1" applyBorder="1" applyAlignment="1">
      <alignment horizontal="center"/>
    </xf>
    <xf numFmtId="0" fontId="98" fillId="18" borderId="14" xfId="0" applyFont="1" applyFill="1" applyBorder="1" applyAlignment="1">
      <alignment horizontal="center"/>
    </xf>
    <xf numFmtId="0" fontId="98" fillId="18" borderId="15" xfId="0" applyFont="1" applyFill="1" applyBorder="1" applyAlignment="1">
      <alignment horizontal="center"/>
    </xf>
    <xf numFmtId="0" fontId="100" fillId="18" borderId="15" xfId="0" applyFont="1" applyFill="1" applyBorder="1" applyAlignment="1">
      <alignment horizontal="center" vertical="center" wrapText="1"/>
    </xf>
    <xf numFmtId="0" fontId="100" fillId="21" borderId="30" xfId="0" applyFont="1" applyFill="1" applyBorder="1" applyAlignment="1">
      <alignment horizontal="center" vertical="center" wrapText="1"/>
    </xf>
    <xf numFmtId="0" fontId="100" fillId="21" borderId="9" xfId="0" applyFont="1" applyFill="1" applyBorder="1" applyAlignment="1">
      <alignment horizontal="center" vertical="center" wrapText="1"/>
    </xf>
    <xf numFmtId="0" fontId="100" fillId="21" borderId="27" xfId="0" applyFont="1" applyFill="1" applyBorder="1" applyAlignment="1">
      <alignment horizontal="center" vertical="center" wrapText="1"/>
    </xf>
    <xf numFmtId="0" fontId="100" fillId="21" borderId="13" xfId="0" applyFont="1" applyFill="1" applyBorder="1" applyAlignment="1">
      <alignment horizontal="center" vertical="center" wrapText="1"/>
    </xf>
    <xf numFmtId="0" fontId="100" fillId="21" borderId="14" xfId="0" applyFont="1" applyFill="1" applyBorder="1" applyAlignment="1">
      <alignment horizontal="center" vertical="center" wrapText="1"/>
    </xf>
    <xf numFmtId="0" fontId="100" fillId="21" borderId="15"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0" fontId="98" fillId="21" borderId="13" xfId="0" applyFont="1" applyFill="1" applyBorder="1" applyAlignment="1">
      <alignment horizontal="center"/>
    </xf>
    <xf numFmtId="0" fontId="0" fillId="21" borderId="14" xfId="0" applyFill="1" applyBorder="1" applyAlignment="1">
      <alignment horizontal="center"/>
    </xf>
    <xf numFmtId="0" fontId="0" fillId="21" borderId="15" xfId="0" applyFill="1" applyBorder="1" applyAlignment="1">
      <alignment horizontal="center"/>
    </xf>
    <xf numFmtId="0" fontId="100" fillId="18" borderId="18" xfId="0" applyFont="1" applyFill="1" applyBorder="1" applyAlignment="1">
      <alignment horizontal="center" vertical="center" wrapText="1"/>
    </xf>
    <xf numFmtId="0" fontId="0" fillId="0" borderId="18" xfId="0" applyBorder="1" applyAlignment="1">
      <alignment horizontal="center" vertical="center" wrapText="1"/>
    </xf>
    <xf numFmtId="0" fontId="98" fillId="21" borderId="33" xfId="0" applyFont="1" applyFill="1" applyBorder="1" applyAlignment="1">
      <alignment horizontal="center"/>
    </xf>
    <xf numFmtId="0" fontId="0" fillId="21" borderId="49" xfId="0" applyFill="1" applyBorder="1" applyAlignment="1">
      <alignment horizontal="center"/>
    </xf>
    <xf numFmtId="0" fontId="0" fillId="21" borderId="54" xfId="0" applyFill="1" applyBorder="1" applyAlignment="1">
      <alignment horizontal="center"/>
    </xf>
    <xf numFmtId="0" fontId="100" fillId="0" borderId="0" xfId="0" applyFont="1" applyFill="1" applyAlignment="1">
      <alignment horizontal="center" wrapText="1"/>
    </xf>
    <xf numFmtId="0" fontId="100" fillId="0" borderId="19"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79" fillId="21" borderId="33" xfId="36" applyFill="1" applyBorder="1" applyAlignment="1">
      <alignment horizontal="center" vertical="center" wrapText="1"/>
    </xf>
    <xf numFmtId="0" fontId="79" fillId="21" borderId="49" xfId="36" applyFill="1" applyBorder="1" applyAlignment="1">
      <alignment horizontal="center" vertical="center" wrapText="1"/>
    </xf>
    <xf numFmtId="0" fontId="79" fillId="21" borderId="54" xfId="36" applyFill="1" applyBorder="1" applyAlignment="1">
      <alignment horizontal="center" vertical="center" wrapText="1"/>
    </xf>
    <xf numFmtId="0" fontId="79" fillId="21" borderId="10" xfId="36" applyFill="1" applyBorder="1" applyAlignment="1">
      <alignment horizontal="center" vertical="center" wrapText="1"/>
    </xf>
    <xf numFmtId="0" fontId="79" fillId="21" borderId="0" xfId="36" applyFill="1" applyBorder="1" applyAlignment="1">
      <alignment horizontal="center" vertical="center" wrapText="1"/>
    </xf>
    <xf numFmtId="0" fontId="79" fillId="21" borderId="37" xfId="36" applyFill="1" applyBorder="1" applyAlignment="1">
      <alignment horizontal="center" vertical="center" wrapText="1"/>
    </xf>
    <xf numFmtId="0" fontId="79" fillId="21" borderId="30" xfId="36" applyFill="1" applyBorder="1" applyAlignment="1">
      <alignment horizontal="center" vertical="center" wrapText="1"/>
    </xf>
    <xf numFmtId="0" fontId="79" fillId="21" borderId="9" xfId="36" applyFill="1" applyBorder="1" applyAlignment="1">
      <alignment horizontal="center" vertical="center" wrapText="1"/>
    </xf>
    <xf numFmtId="0" fontId="79" fillId="21" borderId="27" xfId="36" applyFill="1" applyBorder="1" applyAlignment="1">
      <alignment horizontal="center" vertical="center" wrapText="1"/>
    </xf>
    <xf numFmtId="0" fontId="108" fillId="21" borderId="19" xfId="0" applyFont="1" applyFill="1" applyBorder="1" applyAlignment="1">
      <alignment horizontal="center" vertical="center" wrapText="1"/>
    </xf>
    <xf numFmtId="0" fontId="108" fillId="21" borderId="12" xfId="0" applyFont="1" applyFill="1" applyBorder="1" applyAlignment="1">
      <alignment horizontal="center" vertical="center" wrapText="1"/>
    </xf>
    <xf numFmtId="0" fontId="108" fillId="21" borderId="17"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98" fillId="21" borderId="18" xfId="0" applyFont="1" applyFill="1" applyBorder="1" applyAlignment="1">
      <alignment horizontal="center" vertical="center" wrapText="1"/>
    </xf>
    <xf numFmtId="0" fontId="98" fillId="21" borderId="26" xfId="0" applyFont="1" applyFill="1" applyBorder="1" applyAlignment="1">
      <alignment horizontal="center" vertical="center" wrapText="1"/>
    </xf>
    <xf numFmtId="0" fontId="98" fillId="21" borderId="23"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98" fillId="21" borderId="19" xfId="0" applyFont="1" applyFill="1" applyBorder="1" applyAlignment="1">
      <alignment horizontal="center" vertical="center" wrapText="1"/>
    </xf>
    <xf numFmtId="0" fontId="98" fillId="21" borderId="12" xfId="0" applyFont="1" applyFill="1" applyBorder="1" applyAlignment="1">
      <alignment horizontal="center" vertical="center" wrapText="1"/>
    </xf>
    <xf numFmtId="0" fontId="98" fillId="21" borderId="17" xfId="0" applyFont="1" applyFill="1" applyBorder="1" applyAlignment="1">
      <alignment horizontal="center" vertical="center" wrapText="1"/>
    </xf>
    <xf numFmtId="0" fontId="100" fillId="21" borderId="0" xfId="0" applyFont="1" applyFill="1" applyAlignment="1">
      <alignment horizontal="center"/>
    </xf>
    <xf numFmtId="0" fontId="98" fillId="21" borderId="55" xfId="0" applyFont="1" applyFill="1" applyBorder="1" applyAlignment="1">
      <alignment horizontal="center" vertical="center" wrapText="1"/>
    </xf>
    <xf numFmtId="0" fontId="98" fillId="21" borderId="36" xfId="0" applyFont="1" applyFill="1" applyBorder="1" applyAlignment="1">
      <alignment horizontal="center" vertical="center" wrapText="1"/>
    </xf>
    <xf numFmtId="0" fontId="98" fillId="21" borderId="28" xfId="0" applyFont="1" applyFill="1" applyBorder="1" applyAlignment="1">
      <alignment horizontal="center" vertical="center" wrapText="1"/>
    </xf>
    <xf numFmtId="0" fontId="56" fillId="0" borderId="55" xfId="0" applyFont="1" applyFill="1" applyBorder="1" applyAlignment="1">
      <alignment horizontal="center" vertical="center" wrapText="1"/>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58"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98" fillId="0" borderId="0" xfId="0" applyFont="1" applyAlignment="1">
      <alignment horizontal="left" wrapText="1"/>
    </xf>
    <xf numFmtId="0" fontId="123" fillId="0" borderId="0" xfId="0" applyFont="1" applyFill="1" applyAlignment="1">
      <alignment horizontal="center"/>
    </xf>
    <xf numFmtId="0" fontId="110" fillId="0" borderId="0" xfId="0" applyFont="1" applyAlignment="1">
      <alignment wrapText="1"/>
    </xf>
  </cellXfs>
  <cellStyles count="6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Hyperlink" xfId="44"/>
    <cellStyle name="Excel_BuiltIn_Percent" xfId="45"/>
    <cellStyle name="Heading" xfId="46"/>
    <cellStyle name="Heading1" xfId="47"/>
    <cellStyle name="Input" xfId="48"/>
    <cellStyle name="Comma" xfId="49"/>
    <cellStyle name="Comma [0]" xfId="50"/>
    <cellStyle name="Migliaia 2" xfId="51"/>
    <cellStyle name="Migliaia 2 2" xfId="52"/>
    <cellStyle name="Migliaia 2 3" xfId="53"/>
    <cellStyle name="Neutrale" xfId="54"/>
    <cellStyle name="Normale 2" xfId="55"/>
    <cellStyle name="Normale 3" xfId="56"/>
    <cellStyle name="Normale 3 2" xfId="57"/>
    <cellStyle name="Normale 3 2 2" xfId="58"/>
    <cellStyle name="Normale 3 2 3" xfId="59"/>
    <cellStyle name="Normale 3 3" xfId="60"/>
    <cellStyle name="Normale 3 4" xfId="61"/>
    <cellStyle name="Normale 4" xfId="62"/>
    <cellStyle name="Normale 4 2" xfId="63"/>
    <cellStyle name="Normale 4 3" xfId="64"/>
    <cellStyle name="Nota" xfId="65"/>
    <cellStyle name="Output" xfId="66"/>
    <cellStyle name="Percent" xfId="67"/>
    <cellStyle name="Result" xfId="68"/>
    <cellStyle name="Result2" xfId="69"/>
    <cellStyle name="Testo avviso" xfId="70"/>
    <cellStyle name="Testo descrittivo"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vincenti@financo.it" TargetMode="External" /><Relationship Id="rId2" Type="http://schemas.openxmlformats.org/officeDocument/2006/relationships/hyperlink" Target="mailto:g.vincenti@financo.i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ESLE34PE/Allegato%205.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4"/>
  <sheetViews>
    <sheetView zoomScalePageLayoutView="0" workbookViewId="0" topLeftCell="A22">
      <selection activeCell="E9" sqref="E9"/>
    </sheetView>
  </sheetViews>
  <sheetFormatPr defaultColWidth="9.00390625" defaultRowHeight="14.25"/>
  <cols>
    <col min="1" max="4" width="9.50390625" style="2" customWidth="1"/>
    <col min="5" max="5" width="10.75390625" style="2" customWidth="1"/>
    <col min="6" max="9" width="9.50390625" style="2" customWidth="1"/>
    <col min="10" max="10" width="8.50390625" style="2" customWidth="1"/>
    <col min="11" max="11" width="7.625" style="2" customWidth="1"/>
    <col min="12" max="254" width="8.50390625" style="2" customWidth="1"/>
    <col min="255" max="16384" width="10.75390625" style="3" customWidth="1"/>
  </cols>
  <sheetData>
    <row r="1" spans="1:12" ht="15">
      <c r="A1" s="356" t="s">
        <v>0</v>
      </c>
      <c r="B1" s="356"/>
      <c r="C1" s="356"/>
      <c r="D1" s="356"/>
      <c r="E1" s="356"/>
      <c r="F1" s="356"/>
      <c r="G1" s="356"/>
      <c r="H1" s="356"/>
      <c r="I1" s="356"/>
      <c r="J1" s="1"/>
      <c r="K1" s="1"/>
      <c r="L1" s="1"/>
    </row>
    <row r="2" spans="1:12" ht="15">
      <c r="A2" s="356" t="s">
        <v>1</v>
      </c>
      <c r="B2" s="356"/>
      <c r="C2" s="356"/>
      <c r="D2" s="356"/>
      <c r="E2" s="356"/>
      <c r="F2" s="356"/>
      <c r="G2" s="356"/>
      <c r="H2" s="356"/>
      <c r="I2" s="356"/>
      <c r="J2" s="1"/>
      <c r="K2" s="1"/>
      <c r="L2" s="1"/>
    </row>
    <row r="3" spans="1:12" ht="39" customHeight="1">
      <c r="A3" s="356" t="s">
        <v>2</v>
      </c>
      <c r="B3" s="356"/>
      <c r="C3" s="356"/>
      <c r="D3" s="356"/>
      <c r="E3" s="356"/>
      <c r="F3" s="356"/>
      <c r="G3" s="356"/>
      <c r="H3" s="356"/>
      <c r="I3" s="356"/>
      <c r="J3" s="1"/>
      <c r="K3" s="1"/>
      <c r="L3" s="1"/>
    </row>
    <row r="4" spans="1:12" ht="27" customHeight="1">
      <c r="A4" s="3"/>
      <c r="B4" s="4"/>
      <c r="C4" s="4"/>
      <c r="D4" s="4"/>
      <c r="E4" s="4"/>
      <c r="F4" s="4"/>
      <c r="G4" s="4"/>
      <c r="H4" s="4"/>
      <c r="I4" s="4"/>
      <c r="J4" s="1"/>
      <c r="K4" s="1"/>
      <c r="L4" s="1"/>
    </row>
    <row r="5" ht="15.75" thickBot="1"/>
    <row r="6" spans="1:10" ht="16.5" thickBot="1" thickTop="1">
      <c r="A6" s="357" t="s">
        <v>3</v>
      </c>
      <c r="B6" s="357"/>
      <c r="C6" s="357"/>
      <c r="D6" s="357"/>
      <c r="E6" s="357"/>
      <c r="F6" s="357"/>
      <c r="G6" s="357"/>
      <c r="H6" s="357"/>
      <c r="I6" s="357"/>
      <c r="J6" s="5"/>
    </row>
    <row r="7" spans="1:10" ht="16.5" thickBot="1" thickTop="1">
      <c r="A7" s="357"/>
      <c r="B7" s="357"/>
      <c r="C7" s="357"/>
      <c r="D7" s="357"/>
      <c r="E7" s="357"/>
      <c r="F7" s="357"/>
      <c r="G7" s="357"/>
      <c r="H7" s="357"/>
      <c r="I7" s="357"/>
      <c r="J7" s="5"/>
    </row>
    <row r="8" ht="15.75" thickTop="1"/>
    <row r="9" spans="1:8" ht="15">
      <c r="A9" s="6" t="s">
        <v>4</v>
      </c>
      <c r="D9" s="2" t="s">
        <v>5</v>
      </c>
      <c r="E9" s="69">
        <v>43831</v>
      </c>
      <c r="G9" s="2" t="s">
        <v>6</v>
      </c>
      <c r="H9" s="69">
        <v>44196</v>
      </c>
    </row>
    <row r="12" spans="1:10" ht="15">
      <c r="A12" s="358" t="s">
        <v>7</v>
      </c>
      <c r="B12" s="358"/>
      <c r="C12" s="351" t="s">
        <v>219</v>
      </c>
      <c r="D12" s="351"/>
      <c r="E12" s="351"/>
      <c r="F12" s="351"/>
      <c r="G12" s="351"/>
      <c r="H12" s="351"/>
      <c r="I12" s="351"/>
      <c r="J12" s="7"/>
    </row>
    <row r="13" spans="1:2" ht="15">
      <c r="A13" s="6"/>
      <c r="B13" s="6"/>
    </row>
    <row r="14" spans="1:4" ht="15">
      <c r="A14" s="6" t="s">
        <v>8</v>
      </c>
      <c r="B14" s="6"/>
      <c r="C14" s="350" t="s">
        <v>220</v>
      </c>
      <c r="D14" s="350"/>
    </row>
    <row r="15" spans="1:2" ht="15">
      <c r="A15" s="6"/>
      <c r="B15" s="6"/>
    </row>
    <row r="16" spans="1:10" ht="15">
      <c r="A16" s="6" t="s">
        <v>9</v>
      </c>
      <c r="B16" s="6"/>
      <c r="C16" s="350">
        <v>14697831007</v>
      </c>
      <c r="D16" s="350"/>
      <c r="E16" s="350"/>
      <c r="F16" s="350"/>
      <c r="G16" s="350"/>
      <c r="H16" s="350"/>
      <c r="I16" s="350"/>
      <c r="J16" s="7"/>
    </row>
    <row r="17" spans="1:10" ht="15">
      <c r="A17" s="352"/>
      <c r="B17" s="352"/>
      <c r="C17" s="352"/>
      <c r="D17" s="352"/>
      <c r="E17" s="352"/>
      <c r="F17" s="352"/>
      <c r="G17" s="352"/>
      <c r="H17" s="352"/>
      <c r="I17" s="352"/>
      <c r="J17" s="352"/>
    </row>
    <row r="18" spans="1:9" ht="12.75" customHeight="1">
      <c r="A18" s="358" t="s">
        <v>10</v>
      </c>
      <c r="B18" s="358"/>
      <c r="C18" s="8" t="s">
        <v>270</v>
      </c>
      <c r="D18" s="350" t="s">
        <v>221</v>
      </c>
      <c r="E18" s="350"/>
      <c r="F18" s="350"/>
      <c r="G18" s="350"/>
      <c r="H18" s="350"/>
      <c r="I18" s="350"/>
    </row>
    <row r="19" spans="1:10" ht="15">
      <c r="A19" s="6"/>
      <c r="B19" s="6"/>
      <c r="C19" s="8"/>
      <c r="D19" s="9"/>
      <c r="E19" s="9"/>
      <c r="F19" s="9"/>
      <c r="G19" s="9"/>
      <c r="H19" s="9"/>
      <c r="I19" s="8"/>
      <c r="J19" s="9"/>
    </row>
    <row r="20" spans="1:10" ht="15">
      <c r="A20" s="6"/>
      <c r="B20" s="6"/>
      <c r="C20" s="8" t="s">
        <v>11</v>
      </c>
      <c r="D20" s="10" t="s">
        <v>222</v>
      </c>
      <c r="E20" s="9"/>
      <c r="F20" s="8" t="s">
        <v>12</v>
      </c>
      <c r="G20" s="10" t="s">
        <v>224</v>
      </c>
      <c r="H20" s="9"/>
      <c r="I20" s="8"/>
      <c r="J20" s="9"/>
    </row>
    <row r="21" spans="1:10" ht="15">
      <c r="A21" s="352"/>
      <c r="B21" s="352"/>
      <c r="C21" s="352"/>
      <c r="D21" s="352"/>
      <c r="E21" s="352"/>
      <c r="F21" s="352"/>
      <c r="G21" s="352"/>
      <c r="H21" s="352"/>
      <c r="I21" s="352"/>
      <c r="J21" s="352"/>
    </row>
    <row r="22" spans="1:9" ht="12.75" customHeight="1">
      <c r="A22" s="352"/>
      <c r="B22" s="352"/>
      <c r="C22" s="8" t="s">
        <v>13</v>
      </c>
      <c r="D22" s="350" t="s">
        <v>223</v>
      </c>
      <c r="E22" s="350"/>
      <c r="F22" s="350"/>
      <c r="G22" s="350"/>
      <c r="H22" s="350"/>
      <c r="I22" s="350"/>
    </row>
    <row r="23" spans="1:9" ht="15">
      <c r="A23" s="6"/>
      <c r="B23" s="6"/>
      <c r="C23" s="8"/>
      <c r="D23" s="11"/>
      <c r="E23" s="11"/>
      <c r="F23" s="11"/>
      <c r="G23" s="11"/>
      <c r="H23" s="11"/>
      <c r="I23" s="11"/>
    </row>
    <row r="24" spans="1:9" ht="15">
      <c r="A24" s="6"/>
      <c r="B24" s="6"/>
      <c r="C24" s="8"/>
      <c r="D24" s="11"/>
      <c r="E24" s="11"/>
      <c r="F24" s="11"/>
      <c r="G24" s="11"/>
      <c r="H24" s="11"/>
      <c r="I24" s="11"/>
    </row>
    <row r="25" spans="1:10" ht="15">
      <c r="A25" s="352"/>
      <c r="B25" s="352"/>
      <c r="C25" s="352"/>
      <c r="D25" s="352"/>
      <c r="E25" s="352"/>
      <c r="F25" s="352"/>
      <c r="G25" s="352"/>
      <c r="H25" s="352"/>
      <c r="I25" s="352"/>
      <c r="J25" s="352"/>
    </row>
    <row r="26" spans="1:10" ht="15">
      <c r="A26" s="6" t="s">
        <v>14</v>
      </c>
      <c r="B26" s="12"/>
      <c r="C26" s="350" t="s">
        <v>225</v>
      </c>
      <c r="D26" s="350"/>
      <c r="E26" s="350"/>
      <c r="F26" s="350"/>
      <c r="G26" s="350"/>
      <c r="H26" s="350"/>
      <c r="I26" s="350"/>
      <c r="J26" s="13"/>
    </row>
    <row r="27" spans="1:10" ht="15">
      <c r="A27" s="352"/>
      <c r="B27" s="352"/>
      <c r="C27" s="352"/>
      <c r="D27" s="352"/>
      <c r="E27" s="352"/>
      <c r="F27" s="352"/>
      <c r="G27" s="352"/>
      <c r="H27" s="352"/>
      <c r="I27" s="352"/>
      <c r="J27" s="352"/>
    </row>
    <row r="28" spans="1:10" ht="12.75" customHeight="1">
      <c r="A28" s="352"/>
      <c r="B28" s="352"/>
      <c r="C28" s="352"/>
      <c r="D28" s="8" t="s">
        <v>15</v>
      </c>
      <c r="E28" s="353" t="s">
        <v>271</v>
      </c>
      <c r="F28" s="351"/>
      <c r="G28" s="13" t="s">
        <v>16</v>
      </c>
      <c r="H28" s="350" t="s">
        <v>227</v>
      </c>
      <c r="I28" s="350"/>
      <c r="J28" s="13"/>
    </row>
    <row r="29" spans="1:10" ht="15">
      <c r="A29" s="352"/>
      <c r="B29" s="352"/>
      <c r="C29" s="352"/>
      <c r="D29" s="352"/>
      <c r="E29" s="352"/>
      <c r="F29" s="352"/>
      <c r="G29" s="352"/>
      <c r="H29" s="352"/>
      <c r="I29" s="352"/>
      <c r="J29" s="352"/>
    </row>
    <row r="30" spans="1:10" ht="15">
      <c r="A30" s="352"/>
      <c r="B30" s="352"/>
      <c r="C30" s="352"/>
      <c r="D30" s="8" t="s">
        <v>17</v>
      </c>
      <c r="E30" s="354" t="s">
        <v>226</v>
      </c>
      <c r="F30" s="350"/>
      <c r="G30" s="350"/>
      <c r="H30" s="350"/>
      <c r="I30" s="352"/>
      <c r="J30" s="352"/>
    </row>
    <row r="31" spans="1:10" ht="15">
      <c r="A31" s="6"/>
      <c r="B31" s="6"/>
      <c r="C31" s="6"/>
      <c r="D31" s="8"/>
      <c r="I31" s="14"/>
      <c r="J31" s="14"/>
    </row>
    <row r="32" spans="1:10" ht="15">
      <c r="A32" s="6"/>
      <c r="B32" s="6"/>
      <c r="C32" s="6"/>
      <c r="D32" s="8"/>
      <c r="I32" s="14"/>
      <c r="J32" s="14"/>
    </row>
    <row r="33" spans="1:10" ht="15">
      <c r="A33" s="352"/>
      <c r="B33" s="352"/>
      <c r="C33" s="352"/>
      <c r="D33" s="352"/>
      <c r="E33" s="352"/>
      <c r="F33" s="352"/>
      <c r="G33" s="352"/>
      <c r="H33" s="352"/>
      <c r="I33" s="352"/>
      <c r="J33" s="352"/>
    </row>
    <row r="34" spans="1:10" ht="15">
      <c r="A34" s="355" t="s">
        <v>18</v>
      </c>
      <c r="B34" s="355"/>
      <c r="C34" s="355"/>
      <c r="J34" s="13"/>
    </row>
    <row r="35" spans="1:10" ht="15">
      <c r="A35" s="4"/>
      <c r="B35" s="4"/>
      <c r="C35" s="15"/>
      <c r="D35" s="351" t="s">
        <v>225</v>
      </c>
      <c r="E35" s="351"/>
      <c r="F35" s="351"/>
      <c r="G35" s="351"/>
      <c r="H35" s="351"/>
      <c r="I35" s="351"/>
      <c r="J35" s="15"/>
    </row>
    <row r="36" spans="1:10" ht="15">
      <c r="A36" s="352"/>
      <c r="B36" s="352"/>
      <c r="C36" s="352"/>
      <c r="I36" s="13"/>
      <c r="J36" s="13"/>
    </row>
    <row r="37" spans="1:10" ht="15">
      <c r="A37" s="15"/>
      <c r="B37" s="15"/>
      <c r="C37" s="15"/>
      <c r="D37" s="8" t="s">
        <v>15</v>
      </c>
      <c r="E37" s="353" t="s">
        <v>271</v>
      </c>
      <c r="F37" s="351"/>
      <c r="G37" s="13"/>
      <c r="H37" s="13"/>
      <c r="I37" s="15"/>
      <c r="J37" s="15"/>
    </row>
    <row r="38" spans="1:10" ht="15">
      <c r="A38" s="352"/>
      <c r="B38" s="352"/>
      <c r="C38" s="352"/>
      <c r="D38" s="15"/>
      <c r="E38" s="15"/>
      <c r="F38" s="15"/>
      <c r="G38" s="15"/>
      <c r="H38" s="15"/>
      <c r="I38" s="352"/>
      <c r="J38" s="352"/>
    </row>
    <row r="39" spans="1:10" ht="15">
      <c r="A39" s="15"/>
      <c r="B39" s="15"/>
      <c r="C39" s="15"/>
      <c r="D39" s="8" t="s">
        <v>17</v>
      </c>
      <c r="E39" s="354" t="s">
        <v>226</v>
      </c>
      <c r="F39" s="350"/>
      <c r="G39" s="350"/>
      <c r="H39" s="350"/>
      <c r="I39" s="15"/>
      <c r="J39" s="15"/>
    </row>
    <row r="42" spans="1:8" ht="15">
      <c r="A42" s="6" t="s">
        <v>19</v>
      </c>
      <c r="E42" s="350">
        <v>365</v>
      </c>
      <c r="F42" s="350"/>
      <c r="G42" s="350"/>
      <c r="H42" s="350"/>
    </row>
    <row r="44" ht="15">
      <c r="A44" s="6"/>
    </row>
  </sheetData>
  <sheetProtection/>
  <mergeCells count="33">
    <mergeCell ref="A21:J21"/>
    <mergeCell ref="A1:I1"/>
    <mergeCell ref="A2:I2"/>
    <mergeCell ref="A3:I3"/>
    <mergeCell ref="A6:I7"/>
    <mergeCell ref="A12:B12"/>
    <mergeCell ref="C12:I12"/>
    <mergeCell ref="C14:D14"/>
    <mergeCell ref="C16:I16"/>
    <mergeCell ref="A17:J17"/>
    <mergeCell ref="A18:B18"/>
    <mergeCell ref="D18:I18"/>
    <mergeCell ref="A34:C34"/>
    <mergeCell ref="A22:B22"/>
    <mergeCell ref="D22:I22"/>
    <mergeCell ref="A25:J25"/>
    <mergeCell ref="C26:I26"/>
    <mergeCell ref="A27:J27"/>
    <mergeCell ref="A28:C28"/>
    <mergeCell ref="E28:F28"/>
    <mergeCell ref="H28:I28"/>
    <mergeCell ref="A29:J29"/>
    <mergeCell ref="A30:C30"/>
    <mergeCell ref="E30:H30"/>
    <mergeCell ref="I30:J30"/>
    <mergeCell ref="A33:J33"/>
    <mergeCell ref="E42:H42"/>
    <mergeCell ref="D35:I35"/>
    <mergeCell ref="A36:C36"/>
    <mergeCell ref="E37:F37"/>
    <mergeCell ref="A38:C38"/>
    <mergeCell ref="I38:J38"/>
    <mergeCell ref="E39:H39"/>
  </mergeCells>
  <hyperlinks>
    <hyperlink ref="E30" r:id="rId1" display="g.vincenti@financo.it"/>
    <hyperlink ref="E39" r:id="rId2" display="g.vincenti@financo.it"/>
  </hyperlinks>
  <printOptions horizontalCentered="1" verticalCentered="1"/>
  <pageMargins left="0.39370078740157505" right="0.39370078740157505" top="0.43346456692913415" bottom="0.43346456692913415" header="0.39370078740157505" footer="0.39370078740157505"/>
  <pageSetup fitToHeight="0" fitToWidth="0" horizontalDpi="600" verticalDpi="600" orientation="portrait" pageOrder="overThenDown" paperSize="9" r:id="rId3"/>
</worksheet>
</file>

<file path=xl/worksheets/sheet10.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B24" sqref="B24"/>
    </sheetView>
  </sheetViews>
  <sheetFormatPr defaultColWidth="9.00390625" defaultRowHeight="14.25"/>
  <cols>
    <col min="1" max="4" width="25.00390625" style="2" customWidth="1"/>
    <col min="5" max="13" width="19.125" style="2" customWidth="1"/>
    <col min="14" max="16384" width="8.50390625" style="2" customWidth="1"/>
  </cols>
  <sheetData>
    <row r="1" spans="1:5" ht="15">
      <c r="A1" s="485" t="s">
        <v>210</v>
      </c>
      <c r="B1" s="485"/>
      <c r="C1" s="485"/>
      <c r="D1" s="485"/>
      <c r="E1" s="485"/>
    </row>
    <row r="2" spans="1:4" ht="15">
      <c r="A2" s="58"/>
      <c r="B2" s="7"/>
      <c r="C2" s="7"/>
      <c r="D2" s="7"/>
    </row>
    <row r="3" spans="1:5" ht="15">
      <c r="A3" s="514" t="s">
        <v>211</v>
      </c>
      <c r="B3" s="514"/>
      <c r="C3" s="514"/>
      <c r="D3" s="514"/>
      <c r="E3" s="514"/>
    </row>
    <row r="4" ht="15">
      <c r="A4" s="58"/>
    </row>
    <row r="5" spans="1:5" ht="15">
      <c r="A5" s="485" t="s">
        <v>212</v>
      </c>
      <c r="B5" s="485"/>
      <c r="C5" s="485"/>
      <c r="D5" s="485"/>
      <c r="E5" s="485"/>
    </row>
    <row r="6" spans="1:4" ht="15">
      <c r="A6" s="53"/>
      <c r="B6" s="53"/>
      <c r="C6" s="53"/>
      <c r="D6" s="53"/>
    </row>
    <row r="7" spans="1:5" ht="30">
      <c r="A7" s="28" t="s">
        <v>213</v>
      </c>
      <c r="B7" s="151" t="s">
        <v>214</v>
      </c>
      <c r="C7" s="178" t="s">
        <v>215</v>
      </c>
      <c r="D7" s="66" t="s">
        <v>216</v>
      </c>
      <c r="E7" s="28" t="s">
        <v>191</v>
      </c>
    </row>
    <row r="8" spans="1:5" ht="45">
      <c r="A8" s="67" t="s">
        <v>401</v>
      </c>
      <c r="B8" s="222">
        <v>70</v>
      </c>
      <c r="C8" s="177" t="s">
        <v>555</v>
      </c>
      <c r="D8" s="91" t="s">
        <v>227</v>
      </c>
      <c r="E8" s="67" t="s">
        <v>254</v>
      </c>
    </row>
    <row r="9" spans="1:5" ht="15">
      <c r="A9" s="67" t="s">
        <v>599</v>
      </c>
      <c r="B9" s="225">
        <f>MATERIE_PRIME!K94</f>
        <v>183092.37900000002</v>
      </c>
      <c r="C9" s="177" t="s">
        <v>555</v>
      </c>
      <c r="D9" s="91" t="s">
        <v>227</v>
      </c>
      <c r="E9" s="67" t="s">
        <v>252</v>
      </c>
    </row>
    <row r="10" ht="15">
      <c r="B10" s="42"/>
    </row>
    <row r="11" spans="1:5" ht="15">
      <c r="A11" s="558" t="s">
        <v>600</v>
      </c>
      <c r="B11" s="558"/>
      <c r="C11" s="558"/>
      <c r="D11" s="558"/>
      <c r="E11" s="558"/>
    </row>
    <row r="12" spans="1:5" ht="15">
      <c r="A12" s="558"/>
      <c r="B12" s="558"/>
      <c r="C12" s="558"/>
      <c r="D12" s="558"/>
      <c r="E12" s="558"/>
    </row>
    <row r="14" ht="15">
      <c r="A14" s="2" t="s">
        <v>74</v>
      </c>
    </row>
    <row r="16" ht="15">
      <c r="F16" s="7"/>
    </row>
  </sheetData>
  <sheetProtection/>
  <mergeCells count="4">
    <mergeCell ref="A1:E1"/>
    <mergeCell ref="A3:E3"/>
    <mergeCell ref="A5:E5"/>
    <mergeCell ref="A11:E12"/>
  </mergeCells>
  <printOptions/>
  <pageMargins left="0.39370078740157505" right="0.39370078740157505" top="0.6893700787401581" bottom="0.6893700787401581" header="0.39370078740157505" footer="0.39370078740157505"/>
  <pageSetup fitToHeight="0" fitToWidth="0" horizontalDpi="600" verticalDpi="600" orientation="landscape" pageOrder="overThenDown" paperSize="9" r:id="rId1"/>
</worksheet>
</file>

<file path=xl/worksheets/sheet11.xml><?xml version="1.0" encoding="utf-8"?>
<worksheet xmlns="http://schemas.openxmlformats.org/spreadsheetml/2006/main" xmlns:r="http://schemas.openxmlformats.org/officeDocument/2006/relationships">
  <dimension ref="A2:Q4"/>
  <sheetViews>
    <sheetView zoomScalePageLayoutView="0" workbookViewId="0" topLeftCell="A1">
      <selection activeCell="E27" sqref="E27"/>
    </sheetView>
  </sheetViews>
  <sheetFormatPr defaultColWidth="9.00390625" defaultRowHeight="12.75" customHeight="1"/>
  <cols>
    <col min="1" max="1" width="13.125" style="68" customWidth="1"/>
    <col min="2" max="2" width="12.50390625" style="68" customWidth="1"/>
    <col min="3" max="16384" width="8.50390625" style="68" customWidth="1"/>
  </cols>
  <sheetData>
    <row r="2" spans="1:15" s="7" customFormat="1" ht="22.5">
      <c r="A2" s="559" t="s">
        <v>217</v>
      </c>
      <c r="B2" s="559"/>
      <c r="C2" s="559"/>
      <c r="D2" s="559"/>
      <c r="E2" s="559"/>
      <c r="F2" s="559"/>
      <c r="G2" s="559"/>
      <c r="H2" s="559"/>
      <c r="I2" s="559"/>
      <c r="J2" s="559"/>
      <c r="K2" s="559"/>
      <c r="L2" s="559"/>
      <c r="M2" s="559"/>
      <c r="N2" s="559"/>
      <c r="O2" s="559"/>
    </row>
    <row r="4" spans="1:17" ht="14.25">
      <c r="A4" s="560" t="s">
        <v>218</v>
      </c>
      <c r="B4" s="560"/>
      <c r="C4" s="560"/>
      <c r="D4" s="560"/>
      <c r="E4" s="560"/>
      <c r="F4" s="560"/>
      <c r="G4" s="560"/>
      <c r="H4" s="560"/>
      <c r="I4" s="560"/>
      <c r="J4" s="560"/>
      <c r="K4" s="560"/>
      <c r="L4" s="560"/>
      <c r="M4" s="560"/>
      <c r="N4" s="560"/>
      <c r="O4" s="560"/>
      <c r="P4" s="560"/>
      <c r="Q4" s="560"/>
    </row>
  </sheetData>
  <sheetProtection/>
  <mergeCells count="2">
    <mergeCell ref="A2:O2"/>
    <mergeCell ref="A4:Q4"/>
  </mergeCells>
  <printOptions/>
  <pageMargins left="0.39370078740157505" right="0.39370078740157505" top="0.43346456692913415" bottom="0.43346456692913415" header="0.39370078740157505" footer="0.39370078740157505"/>
  <pageSetup fitToHeight="0" fitToWidth="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IV157"/>
  <sheetViews>
    <sheetView view="pageBreakPreview" zoomScale="85" zoomScaleNormal="70" zoomScaleSheetLayoutView="85" zoomScalePageLayoutView="0" workbookViewId="0" topLeftCell="B113">
      <selection activeCell="A114" sqref="A114"/>
    </sheetView>
  </sheetViews>
  <sheetFormatPr defaultColWidth="9.00390625" defaultRowHeight="14.25"/>
  <cols>
    <col min="1" max="1" width="19.125" style="2" customWidth="1"/>
    <col min="2" max="2" width="18.75390625" style="75" customWidth="1"/>
    <col min="3" max="3" width="25.125" style="2" customWidth="1"/>
    <col min="4" max="4" width="25.375" style="2" customWidth="1"/>
    <col min="5" max="5" width="29.125" style="2" customWidth="1"/>
    <col min="6" max="6" width="17.875" style="75" customWidth="1"/>
    <col min="7" max="7" width="22.50390625" style="50" customWidth="1"/>
    <col min="8" max="8" width="12.875" style="2" customWidth="1"/>
    <col min="9" max="9" width="28.50390625" style="2" customWidth="1"/>
    <col min="10" max="10" width="24.50390625" style="2" customWidth="1"/>
    <col min="11" max="11" width="21.50390625" style="109" customWidth="1"/>
    <col min="12" max="12" width="31.875" style="2" customWidth="1"/>
    <col min="13" max="13" width="21.50390625" style="2" customWidth="1"/>
    <col min="14" max="14" width="10.25390625" style="2" customWidth="1"/>
    <col min="15" max="15" width="9.125" style="2" customWidth="1"/>
    <col min="16" max="16" width="34.625" style="2" customWidth="1"/>
    <col min="17" max="17" width="31.75390625" style="2" customWidth="1"/>
    <col min="18" max="18" width="33.25390625" style="2" customWidth="1"/>
    <col min="19" max="254" width="8.50390625" style="2" customWidth="1"/>
    <col min="255" max="16384" width="10.75390625" style="3" customWidth="1"/>
  </cols>
  <sheetData>
    <row r="1" spans="1:16" s="17" customFormat="1" ht="24" customHeight="1">
      <c r="A1" s="359" t="s">
        <v>20</v>
      </c>
      <c r="B1" s="359"/>
      <c r="C1" s="359"/>
      <c r="D1" s="359"/>
      <c r="E1" s="359"/>
      <c r="F1" s="359"/>
      <c r="G1" s="359"/>
      <c r="H1" s="359"/>
      <c r="I1" s="359"/>
      <c r="J1" s="359"/>
      <c r="K1" s="359"/>
      <c r="L1" s="359"/>
      <c r="O1" s="2"/>
      <c r="P1" s="2"/>
    </row>
    <row r="2" ht="15">
      <c r="A2" s="18"/>
    </row>
    <row r="3" spans="1:12" ht="15">
      <c r="A3" s="360" t="s">
        <v>21</v>
      </c>
      <c r="B3" s="360"/>
      <c r="C3" s="360"/>
      <c r="D3" s="360"/>
      <c r="E3" s="360"/>
      <c r="F3" s="360"/>
      <c r="G3" s="360"/>
      <c r="H3" s="360"/>
      <c r="I3" s="360"/>
      <c r="J3" s="360"/>
      <c r="K3" s="360"/>
      <c r="L3" s="360"/>
    </row>
    <row r="4" spans="1:16" s="17" customFormat="1" ht="24" customHeight="1">
      <c r="A4" s="359" t="s">
        <v>22</v>
      </c>
      <c r="B4" s="359"/>
      <c r="C4" s="359"/>
      <c r="D4" s="359"/>
      <c r="E4" s="359"/>
      <c r="F4" s="359"/>
      <c r="G4" s="359"/>
      <c r="H4" s="359"/>
      <c r="I4" s="359"/>
      <c r="J4" s="359"/>
      <c r="K4" s="359"/>
      <c r="L4" s="359"/>
      <c r="O4" s="2"/>
      <c r="P4" s="2"/>
    </row>
    <row r="5" spans="1:16" s="17" customFormat="1" ht="15">
      <c r="A5" s="19"/>
      <c r="B5" s="46"/>
      <c r="C5" s="16"/>
      <c r="D5" s="16"/>
      <c r="E5" s="16"/>
      <c r="F5" s="46"/>
      <c r="G5" s="16"/>
      <c r="H5" s="16"/>
      <c r="I5" s="16"/>
      <c r="J5" s="16"/>
      <c r="K5" s="110"/>
      <c r="L5" s="16"/>
      <c r="O5" s="2"/>
      <c r="P5" s="2"/>
    </row>
    <row r="6" spans="1:16" s="17" customFormat="1" ht="15">
      <c r="A6" s="361" t="s">
        <v>23</v>
      </c>
      <c r="B6" s="361"/>
      <c r="C6" s="361"/>
      <c r="D6" s="361"/>
      <c r="E6" s="361"/>
      <c r="F6" s="361"/>
      <c r="G6" s="361"/>
      <c r="H6" s="361"/>
      <c r="I6" s="361"/>
      <c r="J6" s="361"/>
      <c r="K6" s="361"/>
      <c r="L6" s="361"/>
      <c r="O6" s="2"/>
      <c r="P6" s="2"/>
    </row>
    <row r="7" spans="1:12" ht="15">
      <c r="A7" s="362" t="s">
        <v>24</v>
      </c>
      <c r="B7" s="364" t="s">
        <v>25</v>
      </c>
      <c r="C7" s="362" t="s">
        <v>26</v>
      </c>
      <c r="D7" s="362" t="s">
        <v>27</v>
      </c>
      <c r="E7" s="362" t="s">
        <v>28</v>
      </c>
      <c r="F7" s="364" t="s">
        <v>29</v>
      </c>
      <c r="G7" s="362" t="s">
        <v>30</v>
      </c>
      <c r="H7" s="362" t="s">
        <v>31</v>
      </c>
      <c r="I7" s="362" t="s">
        <v>32</v>
      </c>
      <c r="J7" s="366" t="s">
        <v>730</v>
      </c>
      <c r="K7" s="367"/>
      <c r="L7" s="368"/>
    </row>
    <row r="8" spans="1:12" ht="15">
      <c r="A8" s="363"/>
      <c r="B8" s="365"/>
      <c r="C8" s="363"/>
      <c r="D8" s="363"/>
      <c r="E8" s="363"/>
      <c r="F8" s="365"/>
      <c r="G8" s="363"/>
      <c r="H8" s="363"/>
      <c r="I8" s="363"/>
      <c r="J8" s="107" t="s">
        <v>34</v>
      </c>
      <c r="K8" s="111" t="s">
        <v>35</v>
      </c>
      <c r="L8" s="107" t="s">
        <v>36</v>
      </c>
    </row>
    <row r="9" spans="1:12" ht="15" customHeight="1">
      <c r="A9" s="369">
        <v>1</v>
      </c>
      <c r="B9" s="370" t="s">
        <v>255</v>
      </c>
      <c r="C9" s="369" t="s">
        <v>33</v>
      </c>
      <c r="D9" s="371" t="s">
        <v>393</v>
      </c>
      <c r="E9" s="369" t="s">
        <v>257</v>
      </c>
      <c r="F9" s="370" t="s">
        <v>564</v>
      </c>
      <c r="G9" s="369"/>
      <c r="H9" s="369" t="s">
        <v>227</v>
      </c>
      <c r="I9" s="369" t="s">
        <v>227</v>
      </c>
      <c r="J9" s="337" t="s">
        <v>229</v>
      </c>
      <c r="K9" s="338">
        <v>2870.875</v>
      </c>
      <c r="L9" s="186" t="s">
        <v>403</v>
      </c>
    </row>
    <row r="10" spans="1:12" ht="15">
      <c r="A10" s="369"/>
      <c r="B10" s="370"/>
      <c r="C10" s="369"/>
      <c r="D10" s="372"/>
      <c r="E10" s="369"/>
      <c r="F10" s="370"/>
      <c r="G10" s="369"/>
      <c r="H10" s="369"/>
      <c r="I10" s="369"/>
      <c r="J10" s="339" t="s">
        <v>230</v>
      </c>
      <c r="K10" s="340">
        <v>2415.9</v>
      </c>
      <c r="L10" s="186" t="s">
        <v>403</v>
      </c>
    </row>
    <row r="11" spans="1:12" ht="15">
      <c r="A11" s="369"/>
      <c r="B11" s="370"/>
      <c r="C11" s="369"/>
      <c r="D11" s="372"/>
      <c r="E11" s="369"/>
      <c r="F11" s="370"/>
      <c r="G11" s="369"/>
      <c r="H11" s="369"/>
      <c r="I11" s="369"/>
      <c r="J11" s="337" t="s">
        <v>231</v>
      </c>
      <c r="K11" s="341">
        <v>1317.766</v>
      </c>
      <c r="L11" s="186" t="s">
        <v>403</v>
      </c>
    </row>
    <row r="12" spans="1:12" ht="15">
      <c r="A12" s="369"/>
      <c r="B12" s="370"/>
      <c r="C12" s="369"/>
      <c r="D12" s="372"/>
      <c r="E12" s="369"/>
      <c r="F12" s="370"/>
      <c r="G12" s="369"/>
      <c r="H12" s="369"/>
      <c r="I12" s="369"/>
      <c r="J12" s="339" t="s">
        <v>232</v>
      </c>
      <c r="K12" s="341">
        <v>0</v>
      </c>
      <c r="L12" s="186" t="s">
        <v>403</v>
      </c>
    </row>
    <row r="13" spans="1:12" ht="15">
      <c r="A13" s="369"/>
      <c r="B13" s="370"/>
      <c r="C13" s="369"/>
      <c r="D13" s="372"/>
      <c r="E13" s="369"/>
      <c r="F13" s="370"/>
      <c r="G13" s="369"/>
      <c r="H13" s="369"/>
      <c r="I13" s="369"/>
      <c r="J13" s="337" t="s">
        <v>233</v>
      </c>
      <c r="K13" s="341">
        <v>1811.703</v>
      </c>
      <c r="L13" s="186" t="s">
        <v>403</v>
      </c>
    </row>
    <row r="14" spans="1:12" ht="15">
      <c r="A14" s="369"/>
      <c r="B14" s="370"/>
      <c r="C14" s="369"/>
      <c r="D14" s="372"/>
      <c r="E14" s="369"/>
      <c r="F14" s="370"/>
      <c r="G14" s="369"/>
      <c r="H14" s="369"/>
      <c r="I14" s="369"/>
      <c r="J14" s="339" t="s">
        <v>234</v>
      </c>
      <c r="K14" s="342">
        <v>2289.171</v>
      </c>
      <c r="L14" s="186" t="s">
        <v>403</v>
      </c>
    </row>
    <row r="15" spans="1:12" ht="15">
      <c r="A15" s="369"/>
      <c r="B15" s="370"/>
      <c r="C15" s="369"/>
      <c r="D15" s="372"/>
      <c r="E15" s="369"/>
      <c r="F15" s="370"/>
      <c r="G15" s="369"/>
      <c r="H15" s="369"/>
      <c r="I15" s="369"/>
      <c r="J15" s="337" t="s">
        <v>235</v>
      </c>
      <c r="K15" s="342">
        <v>1861.248</v>
      </c>
      <c r="L15" s="186" t="s">
        <v>403</v>
      </c>
    </row>
    <row r="16" spans="1:12" ht="15">
      <c r="A16" s="369"/>
      <c r="B16" s="370"/>
      <c r="C16" s="369"/>
      <c r="D16" s="372"/>
      <c r="E16" s="369"/>
      <c r="F16" s="370"/>
      <c r="G16" s="369"/>
      <c r="H16" s="369"/>
      <c r="I16" s="369"/>
      <c r="J16" s="339" t="s">
        <v>236</v>
      </c>
      <c r="K16" s="342">
        <v>1123.825</v>
      </c>
      <c r="L16" s="186" t="s">
        <v>403</v>
      </c>
    </row>
    <row r="17" spans="1:12" ht="15">
      <c r="A17" s="369"/>
      <c r="B17" s="370"/>
      <c r="C17" s="369"/>
      <c r="D17" s="372"/>
      <c r="E17" s="369"/>
      <c r="F17" s="370"/>
      <c r="G17" s="369"/>
      <c r="H17" s="369"/>
      <c r="I17" s="369"/>
      <c r="J17" s="337" t="s">
        <v>237</v>
      </c>
      <c r="K17" s="342">
        <v>1269.459</v>
      </c>
      <c r="L17" s="186" t="s">
        <v>403</v>
      </c>
    </row>
    <row r="18" spans="1:12" ht="15">
      <c r="A18" s="369"/>
      <c r="B18" s="370"/>
      <c r="C18" s="369"/>
      <c r="D18" s="372"/>
      <c r="E18" s="369"/>
      <c r="F18" s="370"/>
      <c r="G18" s="369"/>
      <c r="H18" s="369"/>
      <c r="I18" s="369"/>
      <c r="J18" s="339" t="s">
        <v>238</v>
      </c>
      <c r="K18" s="342">
        <v>2254.47</v>
      </c>
      <c r="L18" s="186" t="s">
        <v>403</v>
      </c>
    </row>
    <row r="19" spans="1:12" ht="15">
      <c r="A19" s="369"/>
      <c r="B19" s="370"/>
      <c r="C19" s="369"/>
      <c r="D19" s="372"/>
      <c r="E19" s="369"/>
      <c r="F19" s="370"/>
      <c r="G19" s="369"/>
      <c r="H19" s="369"/>
      <c r="I19" s="369"/>
      <c r="J19" s="337" t="s">
        <v>239</v>
      </c>
      <c r="K19" s="342">
        <v>1686.139</v>
      </c>
      <c r="L19" s="186" t="s">
        <v>403</v>
      </c>
    </row>
    <row r="20" spans="1:12" ht="15">
      <c r="A20" s="369"/>
      <c r="B20" s="370"/>
      <c r="C20" s="369"/>
      <c r="D20" s="372"/>
      <c r="E20" s="369"/>
      <c r="F20" s="370"/>
      <c r="G20" s="369"/>
      <c r="H20" s="369"/>
      <c r="I20" s="369"/>
      <c r="J20" s="339" t="s">
        <v>240</v>
      </c>
      <c r="K20" s="342">
        <v>851.223</v>
      </c>
      <c r="L20" s="186" t="s">
        <v>403</v>
      </c>
    </row>
    <row r="21" spans="1:12" ht="15">
      <c r="A21" s="369"/>
      <c r="B21" s="370"/>
      <c r="C21" s="369"/>
      <c r="D21" s="372"/>
      <c r="E21" s="369"/>
      <c r="F21" s="370"/>
      <c r="G21" s="369"/>
      <c r="H21" s="369"/>
      <c r="I21" s="369"/>
      <c r="J21" s="343" t="s">
        <v>38</v>
      </c>
      <c r="K21" s="336" t="s">
        <v>35</v>
      </c>
      <c r="L21" s="94" t="s">
        <v>36</v>
      </c>
    </row>
    <row r="22" spans="1:12" ht="15">
      <c r="A22" s="369"/>
      <c r="B22" s="370"/>
      <c r="C22" s="369"/>
      <c r="D22" s="373"/>
      <c r="E22" s="369"/>
      <c r="F22" s="370"/>
      <c r="G22" s="369"/>
      <c r="H22" s="369"/>
      <c r="I22" s="369"/>
      <c r="J22" s="343">
        <v>2020</v>
      </c>
      <c r="K22" s="336">
        <v>19751.779000000002</v>
      </c>
      <c r="L22" s="94" t="s">
        <v>403</v>
      </c>
    </row>
    <row r="23" spans="1:12" ht="15">
      <c r="A23" s="374">
        <v>2</v>
      </c>
      <c r="B23" s="377" t="s">
        <v>256</v>
      </c>
      <c r="C23" s="374" t="s">
        <v>33</v>
      </c>
      <c r="D23" s="371" t="s">
        <v>398</v>
      </c>
      <c r="E23" s="374" t="s">
        <v>257</v>
      </c>
      <c r="F23" s="370" t="s">
        <v>564</v>
      </c>
      <c r="G23" s="369"/>
      <c r="H23" s="369" t="s">
        <v>227</v>
      </c>
      <c r="I23" s="369" t="s">
        <v>227</v>
      </c>
      <c r="J23" s="337" t="s">
        <v>229</v>
      </c>
      <c r="K23" s="342">
        <v>565</v>
      </c>
      <c r="L23" s="186" t="s">
        <v>403</v>
      </c>
    </row>
    <row r="24" spans="1:12" ht="15">
      <c r="A24" s="375"/>
      <c r="B24" s="378"/>
      <c r="C24" s="375"/>
      <c r="D24" s="372"/>
      <c r="E24" s="375"/>
      <c r="F24" s="370"/>
      <c r="G24" s="369"/>
      <c r="H24" s="369"/>
      <c r="I24" s="369"/>
      <c r="J24" s="339" t="s">
        <v>230</v>
      </c>
      <c r="K24" s="342">
        <v>246</v>
      </c>
      <c r="L24" s="186" t="s">
        <v>403</v>
      </c>
    </row>
    <row r="25" spans="1:12" ht="15">
      <c r="A25" s="375"/>
      <c r="B25" s="378"/>
      <c r="C25" s="375"/>
      <c r="D25" s="372"/>
      <c r="E25" s="375"/>
      <c r="F25" s="370"/>
      <c r="G25" s="369"/>
      <c r="H25" s="369"/>
      <c r="I25" s="369"/>
      <c r="J25" s="337" t="s">
        <v>231</v>
      </c>
      <c r="K25" s="342">
        <v>344</v>
      </c>
      <c r="L25" s="186" t="s">
        <v>403</v>
      </c>
    </row>
    <row r="26" spans="1:12" ht="15">
      <c r="A26" s="375"/>
      <c r="B26" s="378"/>
      <c r="C26" s="375"/>
      <c r="D26" s="372"/>
      <c r="E26" s="375"/>
      <c r="F26" s="370"/>
      <c r="G26" s="369"/>
      <c r="H26" s="369"/>
      <c r="I26" s="369"/>
      <c r="J26" s="339" t="s">
        <v>232</v>
      </c>
      <c r="K26" s="342">
        <v>0</v>
      </c>
      <c r="L26" s="186" t="s">
        <v>403</v>
      </c>
    </row>
    <row r="27" spans="1:12" ht="15">
      <c r="A27" s="375"/>
      <c r="B27" s="378"/>
      <c r="C27" s="375"/>
      <c r="D27" s="372"/>
      <c r="E27" s="375"/>
      <c r="F27" s="370"/>
      <c r="G27" s="369"/>
      <c r="H27" s="369"/>
      <c r="I27" s="369"/>
      <c r="J27" s="337" t="s">
        <v>233</v>
      </c>
      <c r="K27" s="342">
        <v>126</v>
      </c>
      <c r="L27" s="186" t="s">
        <v>403</v>
      </c>
    </row>
    <row r="28" spans="1:12" ht="15">
      <c r="A28" s="375"/>
      <c r="B28" s="378"/>
      <c r="C28" s="375"/>
      <c r="D28" s="372"/>
      <c r="E28" s="375"/>
      <c r="F28" s="370"/>
      <c r="G28" s="369"/>
      <c r="H28" s="369"/>
      <c r="I28" s="369"/>
      <c r="J28" s="339" t="s">
        <v>234</v>
      </c>
      <c r="K28" s="342">
        <v>632</v>
      </c>
      <c r="L28" s="186" t="s">
        <v>403</v>
      </c>
    </row>
    <row r="29" spans="1:12" ht="15">
      <c r="A29" s="375"/>
      <c r="B29" s="378"/>
      <c r="C29" s="375"/>
      <c r="D29" s="372"/>
      <c r="E29" s="375"/>
      <c r="F29" s="370"/>
      <c r="G29" s="369"/>
      <c r="H29" s="369"/>
      <c r="I29" s="369"/>
      <c r="J29" s="337" t="s">
        <v>235</v>
      </c>
      <c r="K29" s="342">
        <v>157</v>
      </c>
      <c r="L29" s="186" t="s">
        <v>403</v>
      </c>
    </row>
    <row r="30" spans="1:12" ht="15">
      <c r="A30" s="375"/>
      <c r="B30" s="378"/>
      <c r="C30" s="375"/>
      <c r="D30" s="372"/>
      <c r="E30" s="375"/>
      <c r="F30" s="370"/>
      <c r="G30" s="369"/>
      <c r="H30" s="369"/>
      <c r="I30" s="369"/>
      <c r="J30" s="339" t="s">
        <v>236</v>
      </c>
      <c r="K30" s="342">
        <v>324</v>
      </c>
      <c r="L30" s="186" t="s">
        <v>403</v>
      </c>
    </row>
    <row r="31" spans="1:12" ht="15">
      <c r="A31" s="375"/>
      <c r="B31" s="378"/>
      <c r="C31" s="375"/>
      <c r="D31" s="372"/>
      <c r="E31" s="375"/>
      <c r="F31" s="370"/>
      <c r="G31" s="369"/>
      <c r="H31" s="369"/>
      <c r="I31" s="369"/>
      <c r="J31" s="337" t="s">
        <v>237</v>
      </c>
      <c r="K31" s="342">
        <v>146</v>
      </c>
      <c r="L31" s="186" t="s">
        <v>403</v>
      </c>
    </row>
    <row r="32" spans="1:12" ht="15">
      <c r="A32" s="375"/>
      <c r="B32" s="378"/>
      <c r="C32" s="375"/>
      <c r="D32" s="372"/>
      <c r="E32" s="375"/>
      <c r="F32" s="370"/>
      <c r="G32" s="369"/>
      <c r="H32" s="369"/>
      <c r="I32" s="369"/>
      <c r="J32" s="339" t="s">
        <v>238</v>
      </c>
      <c r="K32" s="342">
        <v>503</v>
      </c>
      <c r="L32" s="186" t="s">
        <v>403</v>
      </c>
    </row>
    <row r="33" spans="1:12" ht="15">
      <c r="A33" s="375"/>
      <c r="B33" s="378"/>
      <c r="C33" s="375"/>
      <c r="D33" s="372"/>
      <c r="E33" s="375"/>
      <c r="F33" s="370"/>
      <c r="G33" s="369"/>
      <c r="H33" s="369"/>
      <c r="I33" s="369"/>
      <c r="J33" s="337" t="s">
        <v>239</v>
      </c>
      <c r="K33" s="342">
        <v>112</v>
      </c>
      <c r="L33" s="186" t="s">
        <v>403</v>
      </c>
    </row>
    <row r="34" spans="1:12" ht="15">
      <c r="A34" s="375"/>
      <c r="B34" s="378"/>
      <c r="C34" s="375"/>
      <c r="D34" s="372"/>
      <c r="E34" s="375"/>
      <c r="F34" s="370"/>
      <c r="G34" s="369"/>
      <c r="H34" s="369"/>
      <c r="I34" s="369"/>
      <c r="J34" s="339" t="s">
        <v>240</v>
      </c>
      <c r="K34" s="342">
        <v>0</v>
      </c>
      <c r="L34" s="186" t="s">
        <v>403</v>
      </c>
    </row>
    <row r="35" spans="1:12" ht="15">
      <c r="A35" s="375"/>
      <c r="B35" s="378"/>
      <c r="C35" s="375"/>
      <c r="D35" s="372"/>
      <c r="E35" s="375"/>
      <c r="F35" s="370"/>
      <c r="G35" s="369"/>
      <c r="H35" s="369"/>
      <c r="I35" s="369"/>
      <c r="J35" s="343" t="s">
        <v>38</v>
      </c>
      <c r="K35" s="336" t="s">
        <v>35</v>
      </c>
      <c r="L35" s="94" t="s">
        <v>36</v>
      </c>
    </row>
    <row r="36" spans="1:12" ht="15">
      <c r="A36" s="376"/>
      <c r="B36" s="379"/>
      <c r="C36" s="376"/>
      <c r="D36" s="373"/>
      <c r="E36" s="376"/>
      <c r="F36" s="370"/>
      <c r="G36" s="369"/>
      <c r="H36" s="369"/>
      <c r="I36" s="369"/>
      <c r="J36" s="343">
        <v>2020</v>
      </c>
      <c r="K36" s="336">
        <v>3155</v>
      </c>
      <c r="L36" s="94" t="s">
        <v>403</v>
      </c>
    </row>
    <row r="37" spans="1:12" ht="15" customHeight="1">
      <c r="A37" s="374">
        <v>3</v>
      </c>
      <c r="B37" s="377" t="s">
        <v>258</v>
      </c>
      <c r="C37" s="374" t="s">
        <v>33</v>
      </c>
      <c r="D37" s="371" t="s">
        <v>398</v>
      </c>
      <c r="E37" s="374" t="s">
        <v>257</v>
      </c>
      <c r="F37" s="370" t="s">
        <v>564</v>
      </c>
      <c r="G37" s="369"/>
      <c r="H37" s="369" t="s">
        <v>227</v>
      </c>
      <c r="I37" s="369" t="s">
        <v>227</v>
      </c>
      <c r="J37" s="337" t="s">
        <v>229</v>
      </c>
      <c r="K37" s="342">
        <v>1177</v>
      </c>
      <c r="L37" s="186" t="s">
        <v>403</v>
      </c>
    </row>
    <row r="38" spans="1:12" ht="15">
      <c r="A38" s="375"/>
      <c r="B38" s="378"/>
      <c r="C38" s="375"/>
      <c r="D38" s="372"/>
      <c r="E38" s="375"/>
      <c r="F38" s="370"/>
      <c r="G38" s="369"/>
      <c r="H38" s="369"/>
      <c r="I38" s="369"/>
      <c r="J38" s="339" t="s">
        <v>230</v>
      </c>
      <c r="K38" s="342">
        <v>1329</v>
      </c>
      <c r="L38" s="186" t="s">
        <v>403</v>
      </c>
    </row>
    <row r="39" spans="1:12" ht="15">
      <c r="A39" s="375"/>
      <c r="B39" s="378"/>
      <c r="C39" s="375"/>
      <c r="D39" s="372"/>
      <c r="E39" s="375"/>
      <c r="F39" s="370"/>
      <c r="G39" s="369"/>
      <c r="H39" s="369"/>
      <c r="I39" s="369"/>
      <c r="J39" s="337" t="s">
        <v>231</v>
      </c>
      <c r="K39" s="342">
        <v>606</v>
      </c>
      <c r="L39" s="186" t="s">
        <v>403</v>
      </c>
    </row>
    <row r="40" spans="1:12" ht="15">
      <c r="A40" s="375"/>
      <c r="B40" s="378"/>
      <c r="C40" s="375"/>
      <c r="D40" s="372"/>
      <c r="E40" s="375"/>
      <c r="F40" s="370"/>
      <c r="G40" s="369"/>
      <c r="H40" s="369"/>
      <c r="I40" s="369"/>
      <c r="J40" s="339" t="s">
        <v>232</v>
      </c>
      <c r="K40" s="342">
        <v>0</v>
      </c>
      <c r="L40" s="186" t="s">
        <v>403</v>
      </c>
    </row>
    <row r="41" spans="1:12" ht="15">
      <c r="A41" s="375"/>
      <c r="B41" s="378"/>
      <c r="C41" s="375"/>
      <c r="D41" s="372"/>
      <c r="E41" s="375"/>
      <c r="F41" s="370"/>
      <c r="G41" s="369"/>
      <c r="H41" s="369"/>
      <c r="I41" s="369"/>
      <c r="J41" s="337" t="s">
        <v>233</v>
      </c>
      <c r="K41" s="342">
        <v>819</v>
      </c>
      <c r="L41" s="186" t="s">
        <v>403</v>
      </c>
    </row>
    <row r="42" spans="1:12" ht="15">
      <c r="A42" s="375"/>
      <c r="B42" s="378"/>
      <c r="C42" s="375"/>
      <c r="D42" s="372"/>
      <c r="E42" s="375"/>
      <c r="F42" s="370"/>
      <c r="G42" s="369"/>
      <c r="H42" s="369"/>
      <c r="I42" s="369"/>
      <c r="J42" s="339" t="s">
        <v>234</v>
      </c>
      <c r="K42" s="342">
        <v>1234</v>
      </c>
      <c r="L42" s="186" t="s">
        <v>403</v>
      </c>
    </row>
    <row r="43" spans="1:12" ht="15">
      <c r="A43" s="375"/>
      <c r="B43" s="378"/>
      <c r="C43" s="375"/>
      <c r="D43" s="372"/>
      <c r="E43" s="375"/>
      <c r="F43" s="370"/>
      <c r="G43" s="369"/>
      <c r="H43" s="369"/>
      <c r="I43" s="369"/>
      <c r="J43" s="337" t="s">
        <v>235</v>
      </c>
      <c r="K43" s="342">
        <v>1247</v>
      </c>
      <c r="L43" s="186" t="s">
        <v>403</v>
      </c>
    </row>
    <row r="44" spans="1:12" ht="15">
      <c r="A44" s="375"/>
      <c r="B44" s="378"/>
      <c r="C44" s="375"/>
      <c r="D44" s="372"/>
      <c r="E44" s="375"/>
      <c r="F44" s="370"/>
      <c r="G44" s="369"/>
      <c r="H44" s="369"/>
      <c r="I44" s="369"/>
      <c r="J44" s="339" t="s">
        <v>236</v>
      </c>
      <c r="K44" s="342">
        <v>1014</v>
      </c>
      <c r="L44" s="186" t="s">
        <v>403</v>
      </c>
    </row>
    <row r="45" spans="1:12" ht="15">
      <c r="A45" s="375"/>
      <c r="B45" s="378"/>
      <c r="C45" s="375"/>
      <c r="D45" s="372"/>
      <c r="E45" s="375"/>
      <c r="F45" s="370"/>
      <c r="G45" s="369"/>
      <c r="H45" s="369"/>
      <c r="I45" s="369"/>
      <c r="J45" s="337" t="s">
        <v>237</v>
      </c>
      <c r="K45" s="342">
        <v>1283</v>
      </c>
      <c r="L45" s="186" t="s">
        <v>403</v>
      </c>
    </row>
    <row r="46" spans="1:12" ht="15">
      <c r="A46" s="375"/>
      <c r="B46" s="378"/>
      <c r="C46" s="375"/>
      <c r="D46" s="372"/>
      <c r="E46" s="375"/>
      <c r="F46" s="370"/>
      <c r="G46" s="369"/>
      <c r="H46" s="369"/>
      <c r="I46" s="369"/>
      <c r="J46" s="339" t="s">
        <v>238</v>
      </c>
      <c r="K46" s="342">
        <v>1493</v>
      </c>
      <c r="L46" s="186" t="s">
        <v>403</v>
      </c>
    </row>
    <row r="47" spans="1:12" ht="15">
      <c r="A47" s="375"/>
      <c r="B47" s="378"/>
      <c r="C47" s="375"/>
      <c r="D47" s="372"/>
      <c r="E47" s="375"/>
      <c r="F47" s="370"/>
      <c r="G47" s="369"/>
      <c r="H47" s="369"/>
      <c r="I47" s="369"/>
      <c r="J47" s="337" t="s">
        <v>239</v>
      </c>
      <c r="K47" s="342">
        <v>1237</v>
      </c>
      <c r="L47" s="186" t="s">
        <v>403</v>
      </c>
    </row>
    <row r="48" spans="1:12" ht="15">
      <c r="A48" s="375"/>
      <c r="B48" s="378"/>
      <c r="C48" s="375"/>
      <c r="D48" s="372"/>
      <c r="E48" s="375"/>
      <c r="F48" s="370"/>
      <c r="G48" s="369"/>
      <c r="H48" s="369"/>
      <c r="I48" s="369"/>
      <c r="J48" s="339" t="s">
        <v>240</v>
      </c>
      <c r="K48" s="342">
        <v>706</v>
      </c>
      <c r="L48" s="186" t="s">
        <v>403</v>
      </c>
    </row>
    <row r="49" spans="1:12" ht="15">
      <c r="A49" s="375"/>
      <c r="B49" s="378"/>
      <c r="C49" s="375"/>
      <c r="D49" s="372"/>
      <c r="E49" s="375"/>
      <c r="F49" s="370"/>
      <c r="G49" s="369"/>
      <c r="H49" s="369"/>
      <c r="I49" s="369"/>
      <c r="J49" s="343" t="s">
        <v>38</v>
      </c>
      <c r="K49" s="336" t="s">
        <v>35</v>
      </c>
      <c r="L49" s="94" t="s">
        <v>36</v>
      </c>
    </row>
    <row r="50" spans="1:12" ht="15">
      <c r="A50" s="376"/>
      <c r="B50" s="379"/>
      <c r="C50" s="376"/>
      <c r="D50" s="373"/>
      <c r="E50" s="376"/>
      <c r="F50" s="370"/>
      <c r="G50" s="369"/>
      <c r="H50" s="369"/>
      <c r="I50" s="369"/>
      <c r="J50" s="343">
        <v>2020</v>
      </c>
      <c r="K50" s="336">
        <v>12145</v>
      </c>
      <c r="L50" s="94" t="s">
        <v>403</v>
      </c>
    </row>
    <row r="51" spans="1:12" ht="15">
      <c r="A51" s="374">
        <v>4</v>
      </c>
      <c r="B51" s="377" t="s">
        <v>394</v>
      </c>
      <c r="C51" s="374" t="s">
        <v>37</v>
      </c>
      <c r="D51" s="380" t="s">
        <v>396</v>
      </c>
      <c r="E51" s="374" t="s">
        <v>257</v>
      </c>
      <c r="F51" s="377" t="s">
        <v>395</v>
      </c>
      <c r="G51" s="377"/>
      <c r="H51" s="377" t="s">
        <v>558</v>
      </c>
      <c r="I51" s="377" t="s">
        <v>559</v>
      </c>
      <c r="J51" s="337" t="s">
        <v>229</v>
      </c>
      <c r="K51" s="344">
        <v>102</v>
      </c>
      <c r="L51" s="186" t="s">
        <v>403</v>
      </c>
    </row>
    <row r="52" spans="1:12" ht="15">
      <c r="A52" s="375"/>
      <c r="B52" s="378"/>
      <c r="C52" s="375"/>
      <c r="D52" s="380"/>
      <c r="E52" s="375"/>
      <c r="F52" s="378"/>
      <c r="G52" s="375"/>
      <c r="H52" s="375"/>
      <c r="I52" s="375"/>
      <c r="J52" s="339" t="s">
        <v>230</v>
      </c>
      <c r="K52" s="344">
        <v>89</v>
      </c>
      <c r="L52" s="186" t="s">
        <v>403</v>
      </c>
    </row>
    <row r="53" spans="1:12" ht="15">
      <c r="A53" s="375"/>
      <c r="B53" s="378"/>
      <c r="C53" s="375"/>
      <c r="D53" s="380"/>
      <c r="E53" s="375"/>
      <c r="F53" s="378"/>
      <c r="G53" s="375"/>
      <c r="H53" s="375"/>
      <c r="I53" s="375"/>
      <c r="J53" s="337" t="s">
        <v>231</v>
      </c>
      <c r="K53" s="344">
        <v>48</v>
      </c>
      <c r="L53" s="186" t="s">
        <v>403</v>
      </c>
    </row>
    <row r="54" spans="1:12" ht="15">
      <c r="A54" s="375"/>
      <c r="B54" s="378"/>
      <c r="C54" s="375"/>
      <c r="D54" s="380"/>
      <c r="E54" s="375"/>
      <c r="F54" s="378"/>
      <c r="G54" s="375"/>
      <c r="H54" s="375"/>
      <c r="I54" s="375"/>
      <c r="J54" s="339" t="s">
        <v>232</v>
      </c>
      <c r="K54" s="344">
        <v>0</v>
      </c>
      <c r="L54" s="186" t="s">
        <v>403</v>
      </c>
    </row>
    <row r="55" spans="1:12" ht="15">
      <c r="A55" s="375"/>
      <c r="B55" s="378"/>
      <c r="C55" s="375"/>
      <c r="D55" s="380"/>
      <c r="E55" s="375"/>
      <c r="F55" s="378"/>
      <c r="G55" s="375"/>
      <c r="H55" s="375"/>
      <c r="I55" s="375"/>
      <c r="J55" s="337" t="s">
        <v>233</v>
      </c>
      <c r="K55" s="344">
        <v>59</v>
      </c>
      <c r="L55" s="186" t="s">
        <v>403</v>
      </c>
    </row>
    <row r="56" spans="1:12" ht="15">
      <c r="A56" s="375"/>
      <c r="B56" s="378"/>
      <c r="C56" s="375"/>
      <c r="D56" s="380"/>
      <c r="E56" s="375"/>
      <c r="F56" s="378"/>
      <c r="G56" s="375"/>
      <c r="H56" s="375"/>
      <c r="I56" s="375"/>
      <c r="J56" s="339" t="s">
        <v>234</v>
      </c>
      <c r="K56" s="344">
        <v>94</v>
      </c>
      <c r="L56" s="186" t="s">
        <v>403</v>
      </c>
    </row>
    <row r="57" spans="1:12" ht="15">
      <c r="A57" s="375"/>
      <c r="B57" s="378"/>
      <c r="C57" s="375"/>
      <c r="D57" s="380"/>
      <c r="E57" s="375"/>
      <c r="F57" s="378"/>
      <c r="G57" s="375"/>
      <c r="H57" s="375"/>
      <c r="I57" s="375"/>
      <c r="J57" s="337" t="s">
        <v>235</v>
      </c>
      <c r="K57" s="344">
        <v>83</v>
      </c>
      <c r="L57" s="186" t="s">
        <v>403</v>
      </c>
    </row>
    <row r="58" spans="1:12" ht="15">
      <c r="A58" s="375"/>
      <c r="B58" s="378"/>
      <c r="C58" s="375"/>
      <c r="D58" s="380"/>
      <c r="E58" s="375"/>
      <c r="F58" s="378"/>
      <c r="G58" s="375"/>
      <c r="H58" s="375"/>
      <c r="I58" s="375"/>
      <c r="J58" s="339" t="s">
        <v>236</v>
      </c>
      <c r="K58" s="344">
        <v>55</v>
      </c>
      <c r="L58" s="186" t="s">
        <v>403</v>
      </c>
    </row>
    <row r="59" spans="1:12" ht="15">
      <c r="A59" s="375"/>
      <c r="B59" s="378"/>
      <c r="C59" s="375"/>
      <c r="D59" s="380"/>
      <c r="E59" s="375"/>
      <c r="F59" s="378"/>
      <c r="G59" s="375"/>
      <c r="H59" s="375"/>
      <c r="I59" s="375"/>
      <c r="J59" s="337" t="s">
        <v>237</v>
      </c>
      <c r="K59" s="344">
        <v>58</v>
      </c>
      <c r="L59" s="186" t="s">
        <v>403</v>
      </c>
    </row>
    <row r="60" spans="1:12" ht="15">
      <c r="A60" s="375"/>
      <c r="B60" s="378"/>
      <c r="C60" s="375"/>
      <c r="D60" s="380"/>
      <c r="E60" s="375"/>
      <c r="F60" s="378"/>
      <c r="G60" s="375"/>
      <c r="H60" s="375"/>
      <c r="I60" s="375"/>
      <c r="J60" s="339" t="s">
        <v>238</v>
      </c>
      <c r="K60" s="344">
        <v>81</v>
      </c>
      <c r="L60" s="186" t="s">
        <v>403</v>
      </c>
    </row>
    <row r="61" spans="1:12" ht="15">
      <c r="A61" s="375"/>
      <c r="B61" s="378"/>
      <c r="C61" s="375"/>
      <c r="D61" s="380"/>
      <c r="E61" s="375"/>
      <c r="F61" s="378"/>
      <c r="G61" s="375"/>
      <c r="H61" s="375"/>
      <c r="I61" s="375"/>
      <c r="J61" s="337" t="s">
        <v>239</v>
      </c>
      <c r="K61" s="344">
        <v>77</v>
      </c>
      <c r="L61" s="186" t="s">
        <v>403</v>
      </c>
    </row>
    <row r="62" spans="1:12" ht="15">
      <c r="A62" s="375"/>
      <c r="B62" s="378"/>
      <c r="C62" s="375"/>
      <c r="D62" s="380"/>
      <c r="E62" s="375"/>
      <c r="F62" s="378"/>
      <c r="G62" s="375"/>
      <c r="H62" s="375"/>
      <c r="I62" s="375"/>
      <c r="J62" s="339" t="s">
        <v>240</v>
      </c>
      <c r="K62" s="344">
        <v>32</v>
      </c>
      <c r="L62" s="186" t="s">
        <v>403</v>
      </c>
    </row>
    <row r="63" spans="1:12" ht="15">
      <c r="A63" s="375"/>
      <c r="B63" s="378"/>
      <c r="C63" s="375"/>
      <c r="D63" s="380"/>
      <c r="E63" s="375"/>
      <c r="F63" s="378"/>
      <c r="G63" s="375"/>
      <c r="H63" s="375"/>
      <c r="I63" s="375"/>
      <c r="J63" s="343" t="s">
        <v>38</v>
      </c>
      <c r="K63" s="336" t="s">
        <v>35</v>
      </c>
      <c r="L63" s="94" t="s">
        <v>36</v>
      </c>
    </row>
    <row r="64" spans="1:12" ht="15">
      <c r="A64" s="376"/>
      <c r="B64" s="379"/>
      <c r="C64" s="376"/>
      <c r="D64" s="380"/>
      <c r="E64" s="376"/>
      <c r="F64" s="379"/>
      <c r="G64" s="376"/>
      <c r="H64" s="376"/>
      <c r="I64" s="376"/>
      <c r="J64" s="343">
        <v>2020</v>
      </c>
      <c r="K64" s="336">
        <v>778</v>
      </c>
      <c r="L64" s="94" t="s">
        <v>403</v>
      </c>
    </row>
    <row r="65" spans="1:12" ht="15">
      <c r="A65" s="374">
        <v>5</v>
      </c>
      <c r="B65" s="377" t="s">
        <v>259</v>
      </c>
      <c r="C65" s="374" t="s">
        <v>37</v>
      </c>
      <c r="D65" s="380" t="s">
        <v>397</v>
      </c>
      <c r="E65" s="374" t="s">
        <v>257</v>
      </c>
      <c r="F65" s="377" t="s">
        <v>260</v>
      </c>
      <c r="G65" s="370"/>
      <c r="H65" s="370" t="s">
        <v>560</v>
      </c>
      <c r="I65" s="370" t="s">
        <v>562</v>
      </c>
      <c r="J65" s="337" t="s">
        <v>229</v>
      </c>
      <c r="K65" s="344">
        <v>11.2</v>
      </c>
      <c r="L65" s="186" t="s">
        <v>403</v>
      </c>
    </row>
    <row r="66" spans="1:12" ht="15">
      <c r="A66" s="375"/>
      <c r="B66" s="378"/>
      <c r="C66" s="375"/>
      <c r="D66" s="380"/>
      <c r="E66" s="375"/>
      <c r="F66" s="378"/>
      <c r="G66" s="369"/>
      <c r="H66" s="369"/>
      <c r="I66" s="369"/>
      <c r="J66" s="339" t="s">
        <v>230</v>
      </c>
      <c r="K66" s="344">
        <v>10.6</v>
      </c>
      <c r="L66" s="186" t="s">
        <v>403</v>
      </c>
    </row>
    <row r="67" spans="1:12" ht="15">
      <c r="A67" s="375"/>
      <c r="B67" s="378"/>
      <c r="C67" s="375"/>
      <c r="D67" s="380"/>
      <c r="E67" s="375"/>
      <c r="F67" s="378"/>
      <c r="G67" s="369"/>
      <c r="H67" s="369"/>
      <c r="I67" s="369"/>
      <c r="J67" s="337" t="s">
        <v>231</v>
      </c>
      <c r="K67" s="344">
        <v>5.3</v>
      </c>
      <c r="L67" s="186" t="s">
        <v>403</v>
      </c>
    </row>
    <row r="68" spans="1:12" ht="15">
      <c r="A68" s="375"/>
      <c r="B68" s="378"/>
      <c r="C68" s="375"/>
      <c r="D68" s="380"/>
      <c r="E68" s="375"/>
      <c r="F68" s="378"/>
      <c r="G68" s="369"/>
      <c r="H68" s="369"/>
      <c r="I68" s="369"/>
      <c r="J68" s="339" t="s">
        <v>232</v>
      </c>
      <c r="K68" s="344">
        <v>0</v>
      </c>
      <c r="L68" s="186" t="s">
        <v>403</v>
      </c>
    </row>
    <row r="69" spans="1:12" ht="15">
      <c r="A69" s="375"/>
      <c r="B69" s="378"/>
      <c r="C69" s="375"/>
      <c r="D69" s="380"/>
      <c r="E69" s="375"/>
      <c r="F69" s="378"/>
      <c r="G69" s="369"/>
      <c r="H69" s="369"/>
      <c r="I69" s="369"/>
      <c r="J69" s="337" t="s">
        <v>233</v>
      </c>
      <c r="K69" s="344">
        <v>8.9</v>
      </c>
      <c r="L69" s="186" t="s">
        <v>403</v>
      </c>
    </row>
    <row r="70" spans="1:12" ht="15">
      <c r="A70" s="375"/>
      <c r="B70" s="378"/>
      <c r="C70" s="375"/>
      <c r="D70" s="380"/>
      <c r="E70" s="375"/>
      <c r="F70" s="378"/>
      <c r="G70" s="369"/>
      <c r="H70" s="369"/>
      <c r="I70" s="369"/>
      <c r="J70" s="339" t="s">
        <v>234</v>
      </c>
      <c r="K70" s="344">
        <v>14.8</v>
      </c>
      <c r="L70" s="186" t="s">
        <v>403</v>
      </c>
    </row>
    <row r="71" spans="1:12" ht="15">
      <c r="A71" s="375"/>
      <c r="B71" s="378"/>
      <c r="C71" s="375"/>
      <c r="D71" s="380"/>
      <c r="E71" s="375"/>
      <c r="F71" s="378"/>
      <c r="G71" s="369"/>
      <c r="H71" s="369"/>
      <c r="I71" s="369"/>
      <c r="J71" s="337" t="s">
        <v>235</v>
      </c>
      <c r="K71" s="344">
        <v>13.8</v>
      </c>
      <c r="L71" s="186" t="s">
        <v>403</v>
      </c>
    </row>
    <row r="72" spans="1:12" ht="15">
      <c r="A72" s="375"/>
      <c r="B72" s="378"/>
      <c r="C72" s="375"/>
      <c r="D72" s="380"/>
      <c r="E72" s="375"/>
      <c r="F72" s="378"/>
      <c r="G72" s="369"/>
      <c r="H72" s="369"/>
      <c r="I72" s="369"/>
      <c r="J72" s="339" t="s">
        <v>236</v>
      </c>
      <c r="K72" s="344">
        <v>10.4</v>
      </c>
      <c r="L72" s="186" t="s">
        <v>403</v>
      </c>
    </row>
    <row r="73" spans="1:12" ht="15">
      <c r="A73" s="375"/>
      <c r="B73" s="378"/>
      <c r="C73" s="375"/>
      <c r="D73" s="380"/>
      <c r="E73" s="375"/>
      <c r="F73" s="378"/>
      <c r="G73" s="369"/>
      <c r="H73" s="369"/>
      <c r="I73" s="369"/>
      <c r="J73" s="337" t="s">
        <v>237</v>
      </c>
      <c r="K73" s="344">
        <v>16.6</v>
      </c>
      <c r="L73" s="186" t="s">
        <v>403</v>
      </c>
    </row>
    <row r="74" spans="1:12" ht="15">
      <c r="A74" s="375"/>
      <c r="B74" s="378"/>
      <c r="C74" s="375"/>
      <c r="D74" s="380"/>
      <c r="E74" s="375"/>
      <c r="F74" s="378"/>
      <c r="G74" s="369"/>
      <c r="H74" s="369"/>
      <c r="I74" s="369"/>
      <c r="J74" s="339" t="s">
        <v>238</v>
      </c>
      <c r="K74" s="344">
        <v>17.5</v>
      </c>
      <c r="L74" s="186" t="s">
        <v>403</v>
      </c>
    </row>
    <row r="75" spans="1:12" ht="15">
      <c r="A75" s="375"/>
      <c r="B75" s="378"/>
      <c r="C75" s="375"/>
      <c r="D75" s="380"/>
      <c r="E75" s="375"/>
      <c r="F75" s="378"/>
      <c r="G75" s="369"/>
      <c r="H75" s="369"/>
      <c r="I75" s="369"/>
      <c r="J75" s="337" t="s">
        <v>239</v>
      </c>
      <c r="K75" s="344">
        <v>14.7</v>
      </c>
      <c r="L75" s="186" t="s">
        <v>403</v>
      </c>
    </row>
    <row r="76" spans="1:12" ht="15">
      <c r="A76" s="375"/>
      <c r="B76" s="378"/>
      <c r="C76" s="375"/>
      <c r="D76" s="380"/>
      <c r="E76" s="375"/>
      <c r="F76" s="378"/>
      <c r="G76" s="369"/>
      <c r="H76" s="369"/>
      <c r="I76" s="369"/>
      <c r="J76" s="339" t="s">
        <v>240</v>
      </c>
      <c r="K76" s="344">
        <v>8.8</v>
      </c>
      <c r="L76" s="186" t="s">
        <v>403</v>
      </c>
    </row>
    <row r="77" spans="1:12" ht="15">
      <c r="A77" s="375"/>
      <c r="B77" s="378"/>
      <c r="C77" s="375"/>
      <c r="D77" s="380"/>
      <c r="E77" s="375"/>
      <c r="F77" s="378"/>
      <c r="G77" s="369"/>
      <c r="H77" s="369"/>
      <c r="I77" s="369"/>
      <c r="J77" s="343" t="s">
        <v>38</v>
      </c>
      <c r="K77" s="336" t="s">
        <v>35</v>
      </c>
      <c r="L77" s="94" t="s">
        <v>36</v>
      </c>
    </row>
    <row r="78" spans="1:12" ht="15">
      <c r="A78" s="376"/>
      <c r="B78" s="379"/>
      <c r="C78" s="376"/>
      <c r="D78" s="380"/>
      <c r="E78" s="376"/>
      <c r="F78" s="379"/>
      <c r="G78" s="369"/>
      <c r="H78" s="369"/>
      <c r="I78" s="369"/>
      <c r="J78" s="343">
        <v>2020</v>
      </c>
      <c r="K78" s="336">
        <v>132.6</v>
      </c>
      <c r="L78" s="94" t="s">
        <v>403</v>
      </c>
    </row>
    <row r="79" spans="1:12" ht="15">
      <c r="A79" s="374">
        <v>10</v>
      </c>
      <c r="B79" s="377" t="s">
        <v>588</v>
      </c>
      <c r="C79" s="374" t="s">
        <v>33</v>
      </c>
      <c r="D79" s="371" t="s">
        <v>592</v>
      </c>
      <c r="E79" s="374" t="s">
        <v>257</v>
      </c>
      <c r="F79" s="370" t="s">
        <v>564</v>
      </c>
      <c r="G79" s="370"/>
      <c r="H79" s="370" t="s">
        <v>561</v>
      </c>
      <c r="I79" s="369" t="s">
        <v>227</v>
      </c>
      <c r="J79" s="337" t="s">
        <v>229</v>
      </c>
      <c r="K79" s="342">
        <v>19939</v>
      </c>
      <c r="L79" s="186" t="s">
        <v>403</v>
      </c>
    </row>
    <row r="80" spans="1:12" ht="15">
      <c r="A80" s="375"/>
      <c r="B80" s="378"/>
      <c r="C80" s="375"/>
      <c r="D80" s="372"/>
      <c r="E80" s="375"/>
      <c r="F80" s="370"/>
      <c r="G80" s="369"/>
      <c r="H80" s="369"/>
      <c r="I80" s="369"/>
      <c r="J80" s="339" t="s">
        <v>230</v>
      </c>
      <c r="K80" s="342">
        <v>15652</v>
      </c>
      <c r="L80" s="186" t="s">
        <v>403</v>
      </c>
    </row>
    <row r="81" spans="1:12" ht="15">
      <c r="A81" s="375"/>
      <c r="B81" s="378"/>
      <c r="C81" s="375"/>
      <c r="D81" s="372"/>
      <c r="E81" s="375"/>
      <c r="F81" s="370"/>
      <c r="G81" s="369"/>
      <c r="H81" s="369"/>
      <c r="I81" s="369"/>
      <c r="J81" s="337" t="s">
        <v>231</v>
      </c>
      <c r="K81" s="342">
        <v>9240</v>
      </c>
      <c r="L81" s="186" t="s">
        <v>403</v>
      </c>
    </row>
    <row r="82" spans="1:12" ht="15">
      <c r="A82" s="375"/>
      <c r="B82" s="378"/>
      <c r="C82" s="375"/>
      <c r="D82" s="372"/>
      <c r="E82" s="375"/>
      <c r="F82" s="370"/>
      <c r="G82" s="369"/>
      <c r="H82" s="369"/>
      <c r="I82" s="369"/>
      <c r="J82" s="339" t="s">
        <v>232</v>
      </c>
      <c r="K82" s="342">
        <v>0</v>
      </c>
      <c r="L82" s="186" t="s">
        <v>403</v>
      </c>
    </row>
    <row r="83" spans="1:12" ht="15">
      <c r="A83" s="375"/>
      <c r="B83" s="378"/>
      <c r="C83" s="375"/>
      <c r="D83" s="372"/>
      <c r="E83" s="375"/>
      <c r="F83" s="370"/>
      <c r="G83" s="369"/>
      <c r="H83" s="369"/>
      <c r="I83" s="369"/>
      <c r="J83" s="337" t="s">
        <v>233</v>
      </c>
      <c r="K83" s="341">
        <v>10182</v>
      </c>
      <c r="L83" s="186" t="s">
        <v>403</v>
      </c>
    </row>
    <row r="84" spans="1:12" ht="15">
      <c r="A84" s="375"/>
      <c r="B84" s="378"/>
      <c r="C84" s="375"/>
      <c r="D84" s="372"/>
      <c r="E84" s="375"/>
      <c r="F84" s="370"/>
      <c r="G84" s="369"/>
      <c r="H84" s="369"/>
      <c r="I84" s="369"/>
      <c r="J84" s="339" t="s">
        <v>234</v>
      </c>
      <c r="K84" s="342">
        <v>16160</v>
      </c>
      <c r="L84" s="186" t="s">
        <v>403</v>
      </c>
    </row>
    <row r="85" spans="1:12" ht="15">
      <c r="A85" s="375"/>
      <c r="B85" s="378"/>
      <c r="C85" s="375"/>
      <c r="D85" s="372"/>
      <c r="E85" s="375"/>
      <c r="F85" s="370"/>
      <c r="G85" s="369"/>
      <c r="H85" s="369"/>
      <c r="I85" s="369"/>
      <c r="J85" s="337" t="s">
        <v>235</v>
      </c>
      <c r="K85" s="342">
        <v>15037</v>
      </c>
      <c r="L85" s="186" t="s">
        <v>403</v>
      </c>
    </row>
    <row r="86" spans="1:12" ht="15">
      <c r="A86" s="375"/>
      <c r="B86" s="378"/>
      <c r="C86" s="375"/>
      <c r="D86" s="372"/>
      <c r="E86" s="375"/>
      <c r="F86" s="370"/>
      <c r="G86" s="369"/>
      <c r="H86" s="369"/>
      <c r="I86" s="369"/>
      <c r="J86" s="339" t="s">
        <v>236</v>
      </c>
      <c r="K86" s="342">
        <v>11138</v>
      </c>
      <c r="L86" s="186" t="s">
        <v>403</v>
      </c>
    </row>
    <row r="87" spans="1:12" ht="15">
      <c r="A87" s="375"/>
      <c r="B87" s="378"/>
      <c r="C87" s="375"/>
      <c r="D87" s="372"/>
      <c r="E87" s="375"/>
      <c r="F87" s="370"/>
      <c r="G87" s="369"/>
      <c r="H87" s="369"/>
      <c r="I87" s="369"/>
      <c r="J87" s="337" t="s">
        <v>237</v>
      </c>
      <c r="K87" s="342">
        <v>13567</v>
      </c>
      <c r="L87" s="186" t="s">
        <v>403</v>
      </c>
    </row>
    <row r="88" spans="1:12" ht="15">
      <c r="A88" s="375"/>
      <c r="B88" s="378"/>
      <c r="C88" s="375"/>
      <c r="D88" s="372"/>
      <c r="E88" s="375"/>
      <c r="F88" s="370"/>
      <c r="G88" s="369"/>
      <c r="H88" s="369"/>
      <c r="I88" s="369"/>
      <c r="J88" s="339" t="s">
        <v>238</v>
      </c>
      <c r="K88" s="342">
        <v>15791</v>
      </c>
      <c r="L88" s="186" t="s">
        <v>403</v>
      </c>
    </row>
    <row r="89" spans="1:12" ht="15">
      <c r="A89" s="375"/>
      <c r="B89" s="378"/>
      <c r="C89" s="375"/>
      <c r="D89" s="372"/>
      <c r="E89" s="375"/>
      <c r="F89" s="370"/>
      <c r="G89" s="369"/>
      <c r="H89" s="369"/>
      <c r="I89" s="369"/>
      <c r="J89" s="337" t="s">
        <v>239</v>
      </c>
      <c r="K89" s="342">
        <v>13183</v>
      </c>
      <c r="L89" s="186" t="s">
        <v>403</v>
      </c>
    </row>
    <row r="90" spans="1:12" ht="15">
      <c r="A90" s="375"/>
      <c r="B90" s="378"/>
      <c r="C90" s="375"/>
      <c r="D90" s="372"/>
      <c r="E90" s="375"/>
      <c r="F90" s="370"/>
      <c r="G90" s="369"/>
      <c r="H90" s="369"/>
      <c r="I90" s="369"/>
      <c r="J90" s="339" t="s">
        <v>240</v>
      </c>
      <c r="K90" s="342">
        <v>7241</v>
      </c>
      <c r="L90" s="186" t="s">
        <v>403</v>
      </c>
    </row>
    <row r="91" spans="1:12" ht="15">
      <c r="A91" s="375"/>
      <c r="B91" s="378"/>
      <c r="C91" s="375"/>
      <c r="D91" s="372"/>
      <c r="E91" s="375"/>
      <c r="F91" s="370"/>
      <c r="G91" s="369"/>
      <c r="H91" s="369"/>
      <c r="I91" s="369"/>
      <c r="J91" s="343" t="s">
        <v>38</v>
      </c>
      <c r="K91" s="336" t="s">
        <v>35</v>
      </c>
      <c r="L91" s="94" t="s">
        <v>36</v>
      </c>
    </row>
    <row r="92" spans="1:12" ht="15">
      <c r="A92" s="376"/>
      <c r="B92" s="379"/>
      <c r="C92" s="376"/>
      <c r="D92" s="373"/>
      <c r="E92" s="376"/>
      <c r="F92" s="370"/>
      <c r="G92" s="369"/>
      <c r="H92" s="369"/>
      <c r="I92" s="369"/>
      <c r="J92" s="343">
        <v>2020</v>
      </c>
      <c r="K92" s="336">
        <v>147130</v>
      </c>
      <c r="L92" s="94" t="s">
        <v>403</v>
      </c>
    </row>
    <row r="93" spans="1:256" s="184" customFormat="1" ht="15">
      <c r="A93" s="179"/>
      <c r="B93" s="180"/>
      <c r="C93" s="42"/>
      <c r="D93" s="42"/>
      <c r="E93" s="226"/>
      <c r="F93" s="228"/>
      <c r="G93" s="229"/>
      <c r="H93" s="226"/>
      <c r="I93" s="226"/>
      <c r="J93" s="332" t="s">
        <v>38</v>
      </c>
      <c r="K93" s="336" t="s">
        <v>557</v>
      </c>
      <c r="L93" s="94" t="s">
        <v>36</v>
      </c>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25"/>
      <c r="IV93" s="25"/>
    </row>
    <row r="94" spans="1:12" ht="15">
      <c r="A94" s="179"/>
      <c r="B94" s="180"/>
      <c r="C94" s="42"/>
      <c r="D94" s="42"/>
      <c r="E94" s="226"/>
      <c r="F94" s="228"/>
      <c r="G94" s="229"/>
      <c r="H94" s="226"/>
      <c r="I94" s="226"/>
      <c r="J94" s="345">
        <v>2020</v>
      </c>
      <c r="K94" s="336">
        <v>183092.37900000002</v>
      </c>
      <c r="L94" s="94" t="s">
        <v>403</v>
      </c>
    </row>
    <row r="95" spans="1:12" ht="42.75" customHeight="1">
      <c r="A95" s="385"/>
      <c r="B95" s="386"/>
      <c r="C95" s="386"/>
      <c r="D95" s="386"/>
      <c r="E95" s="386"/>
      <c r="F95" s="386"/>
      <c r="G95" s="386"/>
      <c r="H95" s="386"/>
      <c r="I95" s="386"/>
      <c r="J95" s="12"/>
      <c r="K95" s="112"/>
      <c r="L95" s="12"/>
    </row>
    <row r="96" spans="1:12" ht="15">
      <c r="A96" s="22"/>
      <c r="J96" s="12"/>
      <c r="K96" s="112"/>
      <c r="L96" s="12"/>
    </row>
    <row r="97" spans="1:12" ht="15">
      <c r="A97" s="22" t="s">
        <v>39</v>
      </c>
      <c r="J97" s="12"/>
      <c r="K97" s="112"/>
      <c r="L97" s="12"/>
    </row>
    <row r="98" ht="15">
      <c r="A98" s="18" t="s">
        <v>40</v>
      </c>
    </row>
    <row r="99" ht="15">
      <c r="A99" s="18" t="s">
        <v>273</v>
      </c>
    </row>
    <row r="100" ht="15">
      <c r="A100" s="2" t="s">
        <v>272</v>
      </c>
    </row>
    <row r="101" spans="1:11" ht="15">
      <c r="A101" s="2" t="s">
        <v>41</v>
      </c>
      <c r="K101" s="333"/>
    </row>
    <row r="102" spans="1:11" ht="15">
      <c r="A102" s="2" t="s">
        <v>42</v>
      </c>
      <c r="K102" s="333"/>
    </row>
    <row r="103" spans="1:256" ht="15">
      <c r="A103" s="2" t="s">
        <v>43</v>
      </c>
      <c r="K103" s="33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 r="A104" s="18"/>
      <c r="K104" s="333"/>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12" s="3" customFormat="1" ht="15">
      <c r="A105" s="23"/>
      <c r="B105" s="86"/>
      <c r="C105" s="24"/>
      <c r="D105" s="24"/>
      <c r="E105" s="24"/>
      <c r="F105" s="86"/>
      <c r="G105" s="89"/>
      <c r="H105" s="24"/>
      <c r="I105" s="24"/>
      <c r="J105" s="24"/>
      <c r="K105" s="334"/>
      <c r="L105" s="24"/>
    </row>
    <row r="106" spans="2:11" s="3" customFormat="1" ht="15">
      <c r="B106" s="65"/>
      <c r="D106" s="25"/>
      <c r="E106" s="25"/>
      <c r="F106" s="88"/>
      <c r="G106" s="90"/>
      <c r="H106" s="25"/>
      <c r="I106" s="25"/>
      <c r="J106" s="114"/>
      <c r="K106" s="335"/>
    </row>
    <row r="107" spans="1:256" ht="15">
      <c r="A107" s="383" t="s">
        <v>44</v>
      </c>
      <c r="B107" s="384"/>
      <c r="C107" s="384"/>
      <c r="D107" s="384"/>
      <c r="E107" s="384"/>
      <c r="F107" s="384"/>
      <c r="G107" s="384"/>
      <c r="H107" s="384"/>
      <c r="I107" s="384"/>
      <c r="J107" s="384"/>
      <c r="K107" s="384"/>
      <c r="L107" s="384"/>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 r="A108" s="185"/>
      <c r="B108" s="87"/>
      <c r="C108" s="26"/>
      <c r="D108" s="26"/>
      <c r="E108" s="26"/>
      <c r="F108" s="87"/>
      <c r="G108" s="26"/>
      <c r="H108" s="26"/>
      <c r="I108" s="26"/>
      <c r="J108" s="26"/>
      <c r="K108" s="115"/>
      <c r="L108" s="26"/>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 r="A109" s="381" t="s">
        <v>45</v>
      </c>
      <c r="B109" s="381"/>
      <c r="C109" s="382"/>
      <c r="D109" s="390" t="s">
        <v>589</v>
      </c>
      <c r="E109" s="391"/>
      <c r="F109" s="87"/>
      <c r="G109" s="26"/>
      <c r="H109" s="26"/>
      <c r="I109" s="26"/>
      <c r="J109" s="26"/>
      <c r="K109" s="115"/>
      <c r="L109" s="26"/>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 r="A110" s="27"/>
      <c r="B110" s="87"/>
      <c r="C110" s="26"/>
      <c r="D110" s="214"/>
      <c r="E110" s="26"/>
      <c r="F110" s="87"/>
      <c r="G110" s="26"/>
      <c r="H110" s="26"/>
      <c r="I110" s="26"/>
      <c r="J110" s="26"/>
      <c r="K110" s="115"/>
      <c r="L110" s="115"/>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2" spans="1:256" ht="30">
      <c r="A112" s="107" t="s">
        <v>46</v>
      </c>
      <c r="B112" s="107" t="s">
        <v>47</v>
      </c>
      <c r="C112" s="107" t="s">
        <v>48</v>
      </c>
      <c r="D112" s="107" t="s">
        <v>49</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56.25" customHeight="1">
      <c r="A113" s="387" t="s">
        <v>731</v>
      </c>
      <c r="B113" s="388"/>
      <c r="C113" s="388"/>
      <c r="D113" s="389"/>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 r="A114" s="1"/>
      <c r="B114" s="1"/>
      <c r="C114" s="1"/>
      <c r="D114" s="1"/>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7" spans="1:256" ht="23.25" customHeight="1">
      <c r="A117" s="359" t="s">
        <v>50</v>
      </c>
      <c r="B117" s="359"/>
      <c r="C117" s="359"/>
      <c r="D117" s="359"/>
      <c r="E117" s="359"/>
      <c r="F117" s="359"/>
      <c r="G117" s="359"/>
      <c r="H117" s="359"/>
      <c r="I117" s="359"/>
      <c r="J117" s="359"/>
      <c r="K117" s="359"/>
      <c r="L117" s="359"/>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2.5" customHeight="1">
      <c r="A118" s="361" t="s">
        <v>51</v>
      </c>
      <c r="B118" s="361"/>
      <c r="C118" s="361"/>
      <c r="D118" s="361"/>
      <c r="E118" s="361"/>
      <c r="F118" s="361"/>
      <c r="G118" s="361"/>
      <c r="H118" s="361"/>
      <c r="I118" s="361"/>
      <c r="J118" s="361"/>
      <c r="K118" s="361"/>
      <c r="L118" s="361"/>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 r="A119" s="362" t="s">
        <v>24</v>
      </c>
      <c r="B119" s="364" t="s">
        <v>25</v>
      </c>
      <c r="C119" s="362" t="s">
        <v>26</v>
      </c>
      <c r="D119" s="362" t="s">
        <v>27</v>
      </c>
      <c r="E119" s="362" t="s">
        <v>28</v>
      </c>
      <c r="F119" s="364" t="s">
        <v>29</v>
      </c>
      <c r="G119" s="362" t="s">
        <v>30</v>
      </c>
      <c r="H119" s="362" t="s">
        <v>31</v>
      </c>
      <c r="I119" s="362" t="s">
        <v>32</v>
      </c>
      <c r="J119" s="366" t="s">
        <v>556</v>
      </c>
      <c r="K119" s="367"/>
      <c r="L119" s="36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 r="A120" s="363"/>
      <c r="B120" s="365"/>
      <c r="C120" s="363"/>
      <c r="D120" s="363"/>
      <c r="E120" s="363"/>
      <c r="F120" s="365"/>
      <c r="G120" s="363"/>
      <c r="H120" s="363"/>
      <c r="I120" s="363"/>
      <c r="J120" s="107" t="s">
        <v>34</v>
      </c>
      <c r="K120" s="111" t="s">
        <v>35</v>
      </c>
      <c r="L120" s="107" t="s">
        <v>36</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 r="A121" s="394">
        <v>1</v>
      </c>
      <c r="B121" s="395" t="s">
        <v>387</v>
      </c>
      <c r="C121" s="369" t="s">
        <v>410</v>
      </c>
      <c r="D121" s="394" t="s">
        <v>409</v>
      </c>
      <c r="E121" s="394" t="s">
        <v>404</v>
      </c>
      <c r="F121" s="398" t="s">
        <v>564</v>
      </c>
      <c r="G121" s="370" t="s">
        <v>590</v>
      </c>
      <c r="H121" s="370" t="s">
        <v>561</v>
      </c>
      <c r="I121" s="370" t="s">
        <v>591</v>
      </c>
      <c r="J121" s="223" t="s">
        <v>229</v>
      </c>
      <c r="K121" s="188">
        <v>24653.57</v>
      </c>
      <c r="L121" s="73" t="s">
        <v>403</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 r="A122" s="394"/>
      <c r="B122" s="396"/>
      <c r="C122" s="369"/>
      <c r="D122" s="394"/>
      <c r="E122" s="394"/>
      <c r="F122" s="398"/>
      <c r="G122" s="369"/>
      <c r="H122" s="369"/>
      <c r="I122" s="369"/>
      <c r="J122" s="224" t="s">
        <v>230</v>
      </c>
      <c r="K122" s="188">
        <v>19731.63</v>
      </c>
      <c r="L122" s="73" t="s">
        <v>403</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 r="A123" s="394"/>
      <c r="B123" s="396"/>
      <c r="C123" s="369"/>
      <c r="D123" s="394"/>
      <c r="E123" s="394"/>
      <c r="F123" s="398"/>
      <c r="G123" s="369"/>
      <c r="H123" s="369"/>
      <c r="I123" s="369"/>
      <c r="J123" s="223" t="s">
        <v>231</v>
      </c>
      <c r="K123" s="188">
        <v>11555.43</v>
      </c>
      <c r="L123" s="73" t="s">
        <v>403</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 r="A124" s="394"/>
      <c r="B124" s="396"/>
      <c r="C124" s="369"/>
      <c r="D124" s="394"/>
      <c r="E124" s="394"/>
      <c r="F124" s="398"/>
      <c r="G124" s="369"/>
      <c r="H124" s="369"/>
      <c r="I124" s="369"/>
      <c r="J124" s="224" t="s">
        <v>232</v>
      </c>
      <c r="K124" s="188">
        <v>0</v>
      </c>
      <c r="L124" s="73" t="s">
        <v>403</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 r="A125" s="394"/>
      <c r="B125" s="396"/>
      <c r="C125" s="369"/>
      <c r="D125" s="394"/>
      <c r="E125" s="394"/>
      <c r="F125" s="398"/>
      <c r="G125" s="369"/>
      <c r="H125" s="369"/>
      <c r="I125" s="369"/>
      <c r="J125" s="223" t="s">
        <v>233</v>
      </c>
      <c r="K125" s="188">
        <v>12998.131</v>
      </c>
      <c r="L125" s="73" t="s">
        <v>403</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 r="A126" s="394"/>
      <c r="B126" s="396"/>
      <c r="C126" s="369"/>
      <c r="D126" s="394"/>
      <c r="E126" s="394"/>
      <c r="F126" s="398"/>
      <c r="G126" s="369"/>
      <c r="H126" s="369"/>
      <c r="I126" s="369"/>
      <c r="J126" s="224" t="s">
        <v>234</v>
      </c>
      <c r="K126" s="188">
        <v>20409.71</v>
      </c>
      <c r="L126" s="73" t="s">
        <v>403</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 r="A127" s="394"/>
      <c r="B127" s="396"/>
      <c r="C127" s="369"/>
      <c r="D127" s="394"/>
      <c r="E127" s="394"/>
      <c r="F127" s="398"/>
      <c r="G127" s="369"/>
      <c r="H127" s="369"/>
      <c r="I127" s="369"/>
      <c r="J127" s="223" t="s">
        <v>235</v>
      </c>
      <c r="K127" s="188">
        <v>18384.91</v>
      </c>
      <c r="L127" s="73" t="s">
        <v>403</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 r="A128" s="394"/>
      <c r="B128" s="396"/>
      <c r="C128" s="369"/>
      <c r="D128" s="394"/>
      <c r="E128" s="394"/>
      <c r="F128" s="398"/>
      <c r="G128" s="369"/>
      <c r="H128" s="369"/>
      <c r="I128" s="369"/>
      <c r="J128" s="224" t="s">
        <v>236</v>
      </c>
      <c r="K128" s="188">
        <v>13654.869</v>
      </c>
      <c r="L128" s="73" t="s">
        <v>403</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 r="A129" s="394"/>
      <c r="B129" s="396"/>
      <c r="C129" s="369"/>
      <c r="D129" s="394"/>
      <c r="E129" s="394"/>
      <c r="F129" s="398"/>
      <c r="G129" s="369"/>
      <c r="H129" s="369"/>
      <c r="I129" s="369"/>
      <c r="J129" s="223" t="s">
        <v>237</v>
      </c>
      <c r="K129" s="188">
        <v>16323.359</v>
      </c>
      <c r="L129" s="73" t="s">
        <v>403</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 r="A130" s="394"/>
      <c r="B130" s="396"/>
      <c r="C130" s="369"/>
      <c r="D130" s="394"/>
      <c r="E130" s="394"/>
      <c r="F130" s="398"/>
      <c r="G130" s="369"/>
      <c r="H130" s="369"/>
      <c r="I130" s="369"/>
      <c r="J130" s="224" t="s">
        <v>238</v>
      </c>
      <c r="K130" s="188">
        <v>20121.359</v>
      </c>
      <c r="L130" s="73" t="s">
        <v>403</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 r="A131" s="394"/>
      <c r="B131" s="396"/>
      <c r="C131" s="369"/>
      <c r="D131" s="394"/>
      <c r="E131" s="394"/>
      <c r="F131" s="398"/>
      <c r="G131" s="369"/>
      <c r="H131" s="369"/>
      <c r="I131" s="369"/>
      <c r="J131" s="223" t="s">
        <v>239</v>
      </c>
      <c r="K131" s="188">
        <v>16297.429</v>
      </c>
      <c r="L131" s="73" t="s">
        <v>403</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 r="A132" s="394"/>
      <c r="B132" s="396"/>
      <c r="C132" s="369"/>
      <c r="D132" s="394"/>
      <c r="E132" s="394"/>
      <c r="F132" s="398"/>
      <c r="G132" s="369"/>
      <c r="H132" s="369"/>
      <c r="I132" s="369"/>
      <c r="J132" s="224" t="s">
        <v>240</v>
      </c>
      <c r="K132" s="188">
        <v>8830.11</v>
      </c>
      <c r="L132" s="73" t="s">
        <v>403</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5">
      <c r="A133" s="394"/>
      <c r="B133" s="396"/>
      <c r="C133" s="369"/>
      <c r="D133" s="394"/>
      <c r="E133" s="394"/>
      <c r="F133" s="398"/>
      <c r="G133" s="369"/>
      <c r="H133" s="369"/>
      <c r="I133" s="369"/>
      <c r="J133" s="71" t="s">
        <v>38</v>
      </c>
      <c r="K133" s="189" t="s">
        <v>35</v>
      </c>
      <c r="L133" s="21" t="s">
        <v>36</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5">
      <c r="A134" s="394"/>
      <c r="B134" s="397"/>
      <c r="C134" s="369"/>
      <c r="D134" s="394"/>
      <c r="E134" s="394"/>
      <c r="F134" s="398"/>
      <c r="G134" s="369"/>
      <c r="H134" s="369"/>
      <c r="I134" s="369"/>
      <c r="J134" s="71">
        <v>2020</v>
      </c>
      <c r="K134" s="190">
        <v>182961</v>
      </c>
      <c r="L134" s="21" t="s">
        <v>403</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5">
      <c r="A135" s="18"/>
      <c r="D135" s="119"/>
      <c r="J135" s="72"/>
      <c r="K135" s="116"/>
      <c r="L135" s="72"/>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75">
      <c r="A136" s="22" t="s">
        <v>39</v>
      </c>
      <c r="D136" s="120"/>
      <c r="J136" s="12"/>
      <c r="K136" s="112"/>
      <c r="L136" s="12"/>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 r="A137" s="18" t="s">
        <v>40</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7" customHeight="1">
      <c r="A138" s="392" t="s">
        <v>274</v>
      </c>
      <c r="B138" s="393"/>
      <c r="C138" s="393"/>
      <c r="D138" s="393"/>
      <c r="E138" s="393"/>
      <c r="F138" s="393"/>
      <c r="G138" s="393"/>
      <c r="H138" s="393"/>
      <c r="I138" s="393"/>
      <c r="J138" s="393"/>
      <c r="K138" s="393"/>
      <c r="L138" s="393"/>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 r="A139" s="2" t="s">
        <v>41</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 r="A140" s="2" t="s">
        <v>42</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 r="A141" s="2" t="s">
        <v>43</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 r="A142" s="1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12" s="3" customFormat="1" ht="15">
      <c r="A143" s="23"/>
      <c r="B143" s="86"/>
      <c r="C143" s="24"/>
      <c r="D143" s="24"/>
      <c r="E143" s="24"/>
      <c r="F143" s="86"/>
      <c r="G143" s="89"/>
      <c r="H143" s="24"/>
      <c r="I143" s="24"/>
      <c r="J143" s="24"/>
      <c r="K143" s="113"/>
      <c r="L143" s="24"/>
    </row>
    <row r="144" spans="2:11" s="3" customFormat="1" ht="15">
      <c r="B144" s="65"/>
      <c r="D144" s="25"/>
      <c r="E144" s="25"/>
      <c r="F144" s="88"/>
      <c r="G144" s="90"/>
      <c r="H144" s="25"/>
      <c r="I144" s="25"/>
      <c r="K144" s="114"/>
    </row>
    <row r="145" spans="1:256" ht="15">
      <c r="A145" s="383" t="s">
        <v>52</v>
      </c>
      <c r="B145" s="383"/>
      <c r="C145" s="383"/>
      <c r="D145" s="383"/>
      <c r="E145" s="383"/>
      <c r="F145" s="383"/>
      <c r="G145" s="383"/>
      <c r="H145" s="383"/>
      <c r="I145" s="383"/>
      <c r="J145" s="383"/>
      <c r="K145" s="383"/>
      <c r="L145" s="383"/>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 r="A146" s="106"/>
      <c r="B146" s="87"/>
      <c r="C146" s="26"/>
      <c r="D146" s="26"/>
      <c r="E146" s="26"/>
      <c r="F146" s="87"/>
      <c r="G146" s="26"/>
      <c r="H146" s="26"/>
      <c r="I146" s="182"/>
      <c r="J146" s="26"/>
      <c r="K146" s="115"/>
      <c r="L146" s="2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 r="A147" s="381" t="s">
        <v>53</v>
      </c>
      <c r="B147" s="381"/>
      <c r="C147" s="381"/>
      <c r="D147" s="94" t="s">
        <v>228</v>
      </c>
      <c r="E147" s="26"/>
      <c r="F147" s="87"/>
      <c r="G147" s="26"/>
      <c r="H147" s="26"/>
      <c r="I147" s="182"/>
      <c r="J147" s="26"/>
      <c r="K147" s="115"/>
      <c r="L147" s="26"/>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 r="A148" s="27"/>
      <c r="B148" s="87"/>
      <c r="C148" s="26"/>
      <c r="D148" s="26"/>
      <c r="E148" s="26"/>
      <c r="F148" s="87"/>
      <c r="G148" s="26"/>
      <c r="H148" s="26"/>
      <c r="I148" s="182"/>
      <c r="J148" s="26"/>
      <c r="K148" s="115"/>
      <c r="L148" s="26"/>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 r="A149" s="30"/>
      <c r="I149" s="182"/>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30">
      <c r="A150" s="107" t="s">
        <v>46</v>
      </c>
      <c r="B150" s="107" t="s">
        <v>47</v>
      </c>
      <c r="C150" s="107" t="s">
        <v>48</v>
      </c>
      <c r="D150" s="107" t="s">
        <v>49</v>
      </c>
      <c r="I150" s="183"/>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 r="A151" s="29"/>
      <c r="B151" s="29"/>
      <c r="C151" s="29"/>
      <c r="D151" s="29"/>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 r="A152" s="20"/>
      <c r="B152" s="62"/>
      <c r="C152" s="20"/>
      <c r="D152" s="20"/>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 r="A153" s="20"/>
      <c r="B153" s="62"/>
      <c r="C153" s="20"/>
      <c r="D153" s="20"/>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6" spans="1:256" ht="15">
      <c r="A156" s="3"/>
      <c r="B156" s="65"/>
      <c r="C156" s="3"/>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 r="A157" s="3"/>
      <c r="B157" s="65"/>
      <c r="C157" s="3"/>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sheetData>
  <sheetProtection/>
  <mergeCells count="97">
    <mergeCell ref="A113:D113"/>
    <mergeCell ref="D109:E109"/>
    <mergeCell ref="A145:L145"/>
    <mergeCell ref="A147:C147"/>
    <mergeCell ref="A138:L138"/>
    <mergeCell ref="A121:A134"/>
    <mergeCell ref="B121:B134"/>
    <mergeCell ref="C121:C134"/>
    <mergeCell ref="D121:D134"/>
    <mergeCell ref="E121:E134"/>
    <mergeCell ref="F121:F134"/>
    <mergeCell ref="G121:G134"/>
    <mergeCell ref="H121:H134"/>
    <mergeCell ref="I121:I134"/>
    <mergeCell ref="F119:F120"/>
    <mergeCell ref="G119:G120"/>
    <mergeCell ref="H119:H120"/>
    <mergeCell ref="I119:I120"/>
    <mergeCell ref="J119:L119"/>
    <mergeCell ref="A119:A120"/>
    <mergeCell ref="B119:B120"/>
    <mergeCell ref="C119:C120"/>
    <mergeCell ref="D119:D120"/>
    <mergeCell ref="E119:E120"/>
    <mergeCell ref="A65:A78"/>
    <mergeCell ref="B65:B78"/>
    <mergeCell ref="A109:C109"/>
    <mergeCell ref="A117:L117"/>
    <mergeCell ref="A118:L118"/>
    <mergeCell ref="A107:L107"/>
    <mergeCell ref="A79:A92"/>
    <mergeCell ref="B79:B92"/>
    <mergeCell ref="C79:C92"/>
    <mergeCell ref="D79:D92"/>
    <mergeCell ref="E79:E92"/>
    <mergeCell ref="F79:F92"/>
    <mergeCell ref="G79:G92"/>
    <mergeCell ref="H79:H92"/>
    <mergeCell ref="I79:I92"/>
    <mergeCell ref="A95:I95"/>
    <mergeCell ref="A51:A64"/>
    <mergeCell ref="B51:B64"/>
    <mergeCell ref="C51:C64"/>
    <mergeCell ref="D51:D64"/>
    <mergeCell ref="E51:E64"/>
    <mergeCell ref="G51:G64"/>
    <mergeCell ref="H51:H64"/>
    <mergeCell ref="I51:I64"/>
    <mergeCell ref="F51:F64"/>
    <mergeCell ref="C65:C78"/>
    <mergeCell ref="D65:D78"/>
    <mergeCell ref="E65:E78"/>
    <mergeCell ref="F65:F78"/>
    <mergeCell ref="G65:G78"/>
    <mergeCell ref="H65:H78"/>
    <mergeCell ref="I65:I78"/>
    <mergeCell ref="A9:A22"/>
    <mergeCell ref="F37:F50"/>
    <mergeCell ref="G37:G50"/>
    <mergeCell ref="H37:H50"/>
    <mergeCell ref="I37:I50"/>
    <mergeCell ref="A37:A50"/>
    <mergeCell ref="B37:B50"/>
    <mergeCell ref="C37:C50"/>
    <mergeCell ref="D37:D50"/>
    <mergeCell ref="E37:E50"/>
    <mergeCell ref="G9:G22"/>
    <mergeCell ref="H9:H22"/>
    <mergeCell ref="I9:I22"/>
    <mergeCell ref="A23:A36"/>
    <mergeCell ref="B23:B36"/>
    <mergeCell ref="C23:C36"/>
    <mergeCell ref="I23:I36"/>
    <mergeCell ref="B9:B22"/>
    <mergeCell ref="C9:C22"/>
    <mergeCell ref="D9:D22"/>
    <mergeCell ref="E9:E22"/>
    <mergeCell ref="F9:F22"/>
    <mergeCell ref="D23:D36"/>
    <mergeCell ref="E23:E36"/>
    <mergeCell ref="F23:F36"/>
    <mergeCell ref="G23:G36"/>
    <mergeCell ref="H23:H36"/>
    <mergeCell ref="A1:L1"/>
    <mergeCell ref="A3:L3"/>
    <mergeCell ref="A4:L4"/>
    <mergeCell ref="A6:L6"/>
    <mergeCell ref="A7:A8"/>
    <mergeCell ref="B7:B8"/>
    <mergeCell ref="C7:C8"/>
    <mergeCell ref="D7:D8"/>
    <mergeCell ref="E7:E8"/>
    <mergeCell ref="F7:F8"/>
    <mergeCell ref="G7:G8"/>
    <mergeCell ref="H7:H8"/>
    <mergeCell ref="I7:I8"/>
    <mergeCell ref="J7:L7"/>
  </mergeCells>
  <printOptions/>
  <pageMargins left="0" right="0" top="0.31496062992125984" bottom="0.31496062992125984" header="0.3937007874015748" footer="0.3937007874015748"/>
  <pageSetup fitToHeight="0" fitToWidth="1" horizontalDpi="600" verticalDpi="600" orientation="landscape" pageOrder="overThenDown" paperSize="8" scale="68" r:id="rId1"/>
  <rowBreaks count="2" manualBreakCount="2">
    <brk id="36" max="255" man="1"/>
    <brk id="11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68"/>
  <sheetViews>
    <sheetView zoomScale="85" zoomScaleNormal="85" zoomScalePageLayoutView="0" workbookViewId="0" topLeftCell="A1">
      <selection activeCell="D46" sqref="D46"/>
    </sheetView>
  </sheetViews>
  <sheetFormatPr defaultColWidth="9.00390625" defaultRowHeight="14.25"/>
  <cols>
    <col min="1" max="1" width="22.375" style="2" customWidth="1"/>
    <col min="2" max="2" width="17.125" style="2" customWidth="1"/>
    <col min="3" max="3" width="17.75390625" style="2" customWidth="1"/>
    <col min="4" max="4" width="19.50390625" style="2" customWidth="1"/>
    <col min="5" max="5" width="15.875" style="2" customWidth="1"/>
    <col min="6" max="6" width="19.75390625" style="2" customWidth="1"/>
    <col min="7" max="7" width="20.75390625" style="2" customWidth="1"/>
    <col min="8" max="8" width="11.375" style="2" customWidth="1"/>
    <col min="9" max="9" width="14.875" style="2" customWidth="1"/>
    <col min="10" max="10" width="11.50390625" style="2" customWidth="1"/>
    <col min="11" max="11" width="14.875" style="2" customWidth="1"/>
    <col min="12" max="12" width="12.00390625" style="2" customWidth="1"/>
    <col min="13" max="13" width="15.125" style="2" customWidth="1"/>
    <col min="14" max="14" width="11.375" style="2" customWidth="1"/>
    <col min="15" max="15" width="14.00390625" style="2" customWidth="1"/>
    <col min="16" max="16" width="10.125" style="2" customWidth="1"/>
    <col min="17" max="17" width="12.625" style="2" customWidth="1"/>
    <col min="18" max="18" width="12.50390625" style="2" customWidth="1"/>
    <col min="19" max="19" width="14.00390625" style="2" customWidth="1"/>
    <col min="20" max="20" width="10.625" style="2" customWidth="1"/>
    <col min="21" max="21" width="16.25390625" style="2" customWidth="1"/>
    <col min="22" max="22" width="10.75390625" style="2" customWidth="1"/>
    <col min="23" max="23" width="14.00390625" style="2" customWidth="1"/>
    <col min="24" max="24" width="9.50390625" style="2" customWidth="1"/>
    <col min="25" max="25" width="16.25390625" style="2" customWidth="1"/>
    <col min="26" max="26" width="9.00390625" style="2" customWidth="1"/>
    <col min="27" max="27" width="14.875" style="2" customWidth="1"/>
    <col min="28" max="28" width="12.125" style="2" customWidth="1"/>
    <col min="29" max="29" width="14.125" style="2" customWidth="1"/>
    <col min="30" max="30" width="19.50390625" style="2" customWidth="1"/>
    <col min="31" max="31" width="35.375" style="2" customWidth="1"/>
    <col min="32" max="32" width="35.25390625" style="2" customWidth="1"/>
    <col min="33" max="16384" width="8.50390625" style="2" customWidth="1"/>
  </cols>
  <sheetData>
    <row r="1" spans="1:29" s="17" customFormat="1" ht="15">
      <c r="A1" s="359" t="s">
        <v>20</v>
      </c>
      <c r="B1" s="359"/>
      <c r="C1" s="359"/>
      <c r="D1" s="359"/>
      <c r="E1" s="359"/>
      <c r="F1" s="359"/>
      <c r="G1" s="359"/>
      <c r="H1" s="359"/>
      <c r="I1" s="359"/>
      <c r="J1" s="359"/>
      <c r="K1" s="359"/>
      <c r="L1" s="359"/>
      <c r="M1" s="16"/>
      <c r="N1" s="16"/>
      <c r="O1" s="16"/>
      <c r="R1" s="2"/>
      <c r="AA1" s="2"/>
      <c r="AB1" s="2"/>
      <c r="AC1" s="2"/>
    </row>
    <row r="2" ht="15">
      <c r="A2" s="18"/>
    </row>
    <row r="3" spans="1:29" s="17" customFormat="1" ht="15">
      <c r="A3" s="359" t="s">
        <v>54</v>
      </c>
      <c r="B3" s="359"/>
      <c r="C3" s="359"/>
      <c r="D3" s="359"/>
      <c r="E3" s="359"/>
      <c r="F3" s="359"/>
      <c r="G3" s="359"/>
      <c r="H3" s="359"/>
      <c r="I3" s="359"/>
      <c r="J3" s="359"/>
      <c r="K3" s="359"/>
      <c r="L3" s="359"/>
      <c r="M3" s="16"/>
      <c r="N3" s="16"/>
      <c r="O3" s="16"/>
      <c r="R3" s="2"/>
      <c r="AB3" s="2"/>
      <c r="AC3" s="2"/>
    </row>
    <row r="4" spans="1:15" ht="12.75" customHeight="1">
      <c r="A4" s="359" t="s">
        <v>55</v>
      </c>
      <c r="B4" s="359"/>
      <c r="C4" s="359"/>
      <c r="D4" s="359"/>
      <c r="E4" s="359"/>
      <c r="F4" s="359"/>
      <c r="G4" s="359"/>
      <c r="H4" s="359"/>
      <c r="I4" s="359"/>
      <c r="J4" s="359"/>
      <c r="K4" s="359"/>
      <c r="L4" s="359"/>
      <c r="M4" s="16"/>
      <c r="N4" s="16"/>
      <c r="O4" s="16"/>
    </row>
    <row r="5" spans="1:256" s="76" customFormat="1" ht="38.25" customHeight="1">
      <c r="A5" s="74"/>
      <c r="B5" s="404" t="s">
        <v>56</v>
      </c>
      <c r="C5" s="404"/>
      <c r="D5" s="404" t="s">
        <v>57</v>
      </c>
      <c r="E5" s="404"/>
      <c r="F5" s="404" t="s">
        <v>58</v>
      </c>
      <c r="G5" s="404"/>
      <c r="H5" s="404" t="s">
        <v>59</v>
      </c>
      <c r="I5" s="404"/>
      <c r="J5" s="404" t="s">
        <v>60</v>
      </c>
      <c r="K5" s="404"/>
      <c r="L5" s="404" t="s">
        <v>61</v>
      </c>
      <c r="M5" s="404"/>
      <c r="N5" s="404" t="s">
        <v>62</v>
      </c>
      <c r="O5" s="404"/>
      <c r="P5" s="404" t="s">
        <v>63</v>
      </c>
      <c r="Q5" s="404"/>
      <c r="R5" s="404" t="s">
        <v>64</v>
      </c>
      <c r="S5" s="404"/>
      <c r="T5" s="404" t="s">
        <v>65</v>
      </c>
      <c r="U5" s="404"/>
      <c r="V5" s="404" t="s">
        <v>66</v>
      </c>
      <c r="W5" s="404"/>
      <c r="X5" s="404" t="s">
        <v>67</v>
      </c>
      <c r="Y5" s="404"/>
      <c r="Z5" s="404" t="s">
        <v>68</v>
      </c>
      <c r="AA5" s="404"/>
      <c r="AB5" s="404" t="s">
        <v>69</v>
      </c>
      <c r="AC5" s="404"/>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9" ht="30">
      <c r="A6" s="79" t="s">
        <v>70</v>
      </c>
      <c r="B6" s="77" t="s">
        <v>71</v>
      </c>
      <c r="C6" s="31" t="s">
        <v>72</v>
      </c>
      <c r="D6" s="31" t="s">
        <v>71</v>
      </c>
      <c r="E6" s="31" t="s">
        <v>72</v>
      </c>
      <c r="F6" s="31" t="s">
        <v>71</v>
      </c>
      <c r="G6" s="31" t="s">
        <v>72</v>
      </c>
      <c r="H6" s="31" t="s">
        <v>71</v>
      </c>
      <c r="I6" s="31" t="s">
        <v>72</v>
      </c>
      <c r="J6" s="31" t="s">
        <v>71</v>
      </c>
      <c r="K6" s="31" t="s">
        <v>72</v>
      </c>
      <c r="L6" s="31" t="s">
        <v>71</v>
      </c>
      <c r="M6" s="31" t="s">
        <v>72</v>
      </c>
      <c r="N6" s="31" t="s">
        <v>71</v>
      </c>
      <c r="O6" s="31" t="s">
        <v>72</v>
      </c>
      <c r="P6" s="31" t="s">
        <v>71</v>
      </c>
      <c r="Q6" s="31" t="s">
        <v>72</v>
      </c>
      <c r="R6" s="31" t="s">
        <v>71</v>
      </c>
      <c r="S6" s="31" t="s">
        <v>72</v>
      </c>
      <c r="T6" s="31" t="s">
        <v>71</v>
      </c>
      <c r="U6" s="31" t="s">
        <v>72</v>
      </c>
      <c r="V6" s="31" t="s">
        <v>71</v>
      </c>
      <c r="W6" s="31" t="s">
        <v>72</v>
      </c>
      <c r="X6" s="31" t="s">
        <v>71</v>
      </c>
      <c r="Y6" s="31" t="s">
        <v>72</v>
      </c>
      <c r="Z6" s="31" t="s">
        <v>71</v>
      </c>
      <c r="AA6" s="31" t="s">
        <v>72</v>
      </c>
      <c r="AB6" s="31" t="s">
        <v>71</v>
      </c>
      <c r="AC6" s="31" t="s">
        <v>72</v>
      </c>
    </row>
    <row r="7" spans="1:29" ht="15">
      <c r="A7" s="78" t="s">
        <v>73</v>
      </c>
      <c r="B7" s="230">
        <v>1148</v>
      </c>
      <c r="C7" s="231">
        <v>0</v>
      </c>
      <c r="D7" s="230">
        <v>1193</v>
      </c>
      <c r="E7" s="231">
        <v>0</v>
      </c>
      <c r="F7" s="230">
        <v>554</v>
      </c>
      <c r="G7" s="231">
        <v>0</v>
      </c>
      <c r="H7" s="230">
        <v>722</v>
      </c>
      <c r="I7" s="231">
        <v>0</v>
      </c>
      <c r="J7" s="230">
        <v>664</v>
      </c>
      <c r="K7" s="231">
        <v>0</v>
      </c>
      <c r="L7" s="230">
        <v>1085</v>
      </c>
      <c r="M7" s="231">
        <v>0</v>
      </c>
      <c r="N7" s="230">
        <v>1002</v>
      </c>
      <c r="O7" s="231">
        <v>0</v>
      </c>
      <c r="P7" s="230">
        <v>968</v>
      </c>
      <c r="Q7" s="231">
        <v>0</v>
      </c>
      <c r="R7" s="230">
        <v>1451</v>
      </c>
      <c r="S7" s="231">
        <v>0</v>
      </c>
      <c r="T7" s="230">
        <v>1593</v>
      </c>
      <c r="U7" s="231">
        <v>0</v>
      </c>
      <c r="V7" s="230">
        <v>1885</v>
      </c>
      <c r="W7" s="231">
        <v>0</v>
      </c>
      <c r="X7" s="230">
        <v>2054</v>
      </c>
      <c r="Y7" s="231">
        <v>0</v>
      </c>
      <c r="Z7" s="230">
        <v>14319</v>
      </c>
      <c r="AA7" s="231">
        <v>0</v>
      </c>
      <c r="AB7" s="232">
        <v>39</v>
      </c>
      <c r="AC7" s="231">
        <v>0</v>
      </c>
    </row>
    <row r="8" spans="1:29" ht="15">
      <c r="A8" s="32" t="s">
        <v>593</v>
      </c>
      <c r="B8" s="231" t="s">
        <v>261</v>
      </c>
      <c r="C8" s="230">
        <v>12442</v>
      </c>
      <c r="D8" s="231" t="s">
        <v>261</v>
      </c>
      <c r="E8" s="230">
        <v>1218</v>
      </c>
      <c r="F8" s="231" t="s">
        <v>261</v>
      </c>
      <c r="G8" s="230">
        <v>27344</v>
      </c>
      <c r="H8" s="231" t="s">
        <v>261</v>
      </c>
      <c r="I8" s="230">
        <v>18314</v>
      </c>
      <c r="J8" s="231" t="s">
        <v>261</v>
      </c>
      <c r="K8" s="230">
        <v>11987</v>
      </c>
      <c r="L8" s="231" t="s">
        <v>261</v>
      </c>
      <c r="M8" s="230">
        <v>18077</v>
      </c>
      <c r="N8" s="231" t="s">
        <v>261</v>
      </c>
      <c r="O8" s="230">
        <v>9907</v>
      </c>
      <c r="P8" s="231" t="s">
        <v>261</v>
      </c>
      <c r="Q8" s="230">
        <v>13204</v>
      </c>
      <c r="R8" s="231" t="s">
        <v>261</v>
      </c>
      <c r="S8" s="230">
        <v>8139</v>
      </c>
      <c r="T8" s="231" t="s">
        <v>261</v>
      </c>
      <c r="U8" s="230">
        <v>1109</v>
      </c>
      <c r="V8" s="231" t="s">
        <v>261</v>
      </c>
      <c r="W8" s="230">
        <v>6929</v>
      </c>
      <c r="X8" s="231" t="s">
        <v>261</v>
      </c>
      <c r="Y8" s="230">
        <v>15296</v>
      </c>
      <c r="Z8" s="231" t="s">
        <v>261</v>
      </c>
      <c r="AA8" s="230">
        <v>143966</v>
      </c>
      <c r="AB8" s="231" t="s">
        <v>261</v>
      </c>
      <c r="AC8" s="232">
        <v>394.42739726027395</v>
      </c>
    </row>
    <row r="9" spans="2:15" ht="15">
      <c r="B9" s="16"/>
      <c r="C9" s="16"/>
      <c r="D9" s="16"/>
      <c r="E9" s="16"/>
      <c r="F9" s="16"/>
      <c r="G9" s="16"/>
      <c r="H9" s="16"/>
      <c r="J9" s="16"/>
      <c r="K9" s="16"/>
      <c r="L9" s="16"/>
      <c r="M9" s="16"/>
      <c r="N9" s="16"/>
      <c r="O9" s="16"/>
    </row>
    <row r="10" spans="1:15" ht="15">
      <c r="A10" s="2" t="s">
        <v>74</v>
      </c>
      <c r="B10" s="16"/>
      <c r="C10" s="16"/>
      <c r="D10" s="16"/>
      <c r="E10" s="16"/>
      <c r="F10" s="16"/>
      <c r="G10" s="16"/>
      <c r="H10" s="16"/>
      <c r="J10" s="16"/>
      <c r="K10" s="16"/>
      <c r="L10" s="16"/>
      <c r="M10" s="16"/>
      <c r="N10" s="16"/>
      <c r="O10" s="16"/>
    </row>
    <row r="11" spans="1:15" ht="15">
      <c r="A11" s="2" t="s">
        <v>262</v>
      </c>
      <c r="B11" s="16"/>
      <c r="C11" s="16"/>
      <c r="D11" s="16"/>
      <c r="E11" s="16"/>
      <c r="F11" s="16"/>
      <c r="G11" s="16"/>
      <c r="H11" s="16"/>
      <c r="J11" s="16"/>
      <c r="K11" s="16"/>
      <c r="L11" s="16"/>
      <c r="M11" s="16"/>
      <c r="N11" s="16"/>
      <c r="O11" s="16"/>
    </row>
    <row r="12" spans="2:15" ht="15">
      <c r="B12" s="16"/>
      <c r="C12" s="16"/>
      <c r="D12" s="16"/>
      <c r="E12" s="16"/>
      <c r="F12" s="16"/>
      <c r="G12" s="16"/>
      <c r="H12" s="16"/>
      <c r="J12" s="16"/>
      <c r="K12" s="16"/>
      <c r="L12" s="16"/>
      <c r="M12" s="16"/>
      <c r="N12" s="16"/>
      <c r="O12" s="16"/>
    </row>
    <row r="13" spans="2:15" ht="15">
      <c r="B13" s="16"/>
      <c r="C13" s="16"/>
      <c r="D13" s="16"/>
      <c r="E13" s="16"/>
      <c r="F13" s="16"/>
      <c r="G13" s="16"/>
      <c r="H13" s="16"/>
      <c r="J13" s="16"/>
      <c r="K13" s="16"/>
      <c r="L13" s="16"/>
      <c r="M13" s="16"/>
      <c r="N13" s="16"/>
      <c r="O13" s="16"/>
    </row>
    <row r="14" spans="1:15" ht="15">
      <c r="A14" s="359" t="s">
        <v>75</v>
      </c>
      <c r="B14" s="359"/>
      <c r="C14" s="359"/>
      <c r="D14" s="359"/>
      <c r="E14" s="359"/>
      <c r="F14" s="359"/>
      <c r="G14" s="359"/>
      <c r="H14" s="359"/>
      <c r="I14" s="359"/>
      <c r="J14" s="16"/>
      <c r="K14" s="16"/>
      <c r="L14" s="16"/>
      <c r="M14" s="16"/>
      <c r="N14" s="16"/>
      <c r="O14" s="16"/>
    </row>
    <row r="15" spans="1:15" ht="15">
      <c r="A15" s="359" t="s">
        <v>76</v>
      </c>
      <c r="B15" s="359"/>
      <c r="C15" s="359"/>
      <c r="D15" s="359"/>
      <c r="E15" s="359"/>
      <c r="F15" s="359"/>
      <c r="G15" s="359"/>
      <c r="H15" s="359"/>
      <c r="I15" s="359"/>
      <c r="J15" s="16"/>
      <c r="K15" s="16"/>
      <c r="L15" s="16"/>
      <c r="M15" s="16"/>
      <c r="N15" s="16"/>
      <c r="O15" s="16"/>
    </row>
    <row r="16" spans="1:15" ht="15">
      <c r="A16" s="17"/>
      <c r="B16" s="16"/>
      <c r="C16" s="16"/>
      <c r="D16" s="16"/>
      <c r="E16" s="16"/>
      <c r="F16" s="16"/>
      <c r="G16" s="16"/>
      <c r="H16" s="16"/>
      <c r="I16" s="16"/>
      <c r="J16" s="16"/>
      <c r="K16" s="16"/>
      <c r="L16" s="16"/>
      <c r="M16" s="16"/>
      <c r="N16" s="16"/>
      <c r="O16" s="16"/>
    </row>
    <row r="17" spans="1:15" ht="15">
      <c r="A17" s="17" t="s">
        <v>77</v>
      </c>
      <c r="B17" s="16">
        <v>2020</v>
      </c>
      <c r="C17" s="16"/>
      <c r="D17" s="16"/>
      <c r="E17" s="16"/>
      <c r="F17" s="16"/>
      <c r="G17" s="16"/>
      <c r="H17" s="16"/>
      <c r="I17" s="16"/>
      <c r="J17" s="16"/>
      <c r="K17" s="16"/>
      <c r="L17" s="16"/>
      <c r="M17" s="16"/>
      <c r="N17" s="16"/>
      <c r="O17" s="16"/>
    </row>
    <row r="18" spans="1:15" ht="15">
      <c r="A18" s="17"/>
      <c r="B18" s="16"/>
      <c r="C18" s="16"/>
      <c r="D18" s="16"/>
      <c r="E18" s="16"/>
      <c r="F18" s="16"/>
      <c r="G18" s="16"/>
      <c r="H18" s="16"/>
      <c r="I18" s="16"/>
      <c r="J18" s="16"/>
      <c r="K18" s="16"/>
      <c r="L18" s="16"/>
      <c r="M18" s="16"/>
      <c r="N18" s="16"/>
      <c r="O18" s="16"/>
    </row>
    <row r="19" spans="1:15" ht="15.75" customHeight="1">
      <c r="A19" s="17" t="s">
        <v>78</v>
      </c>
      <c r="B19" s="16"/>
      <c r="C19" s="16"/>
      <c r="D19" s="405" t="s">
        <v>79</v>
      </c>
      <c r="E19" s="405"/>
      <c r="F19" s="405"/>
      <c r="G19" s="405" t="s">
        <v>80</v>
      </c>
      <c r="H19" s="405"/>
      <c r="I19" s="405"/>
      <c r="J19" s="16"/>
      <c r="K19" s="16"/>
      <c r="L19" s="16"/>
      <c r="M19" s="16"/>
      <c r="N19" s="16"/>
      <c r="O19" s="16"/>
    </row>
    <row r="20" spans="1:15" s="1" customFormat="1" ht="75" customHeight="1">
      <c r="A20" s="364" t="s">
        <v>81</v>
      </c>
      <c r="B20" s="364" t="s">
        <v>263</v>
      </c>
      <c r="C20" s="364" t="s">
        <v>553</v>
      </c>
      <c r="D20" s="364" t="s">
        <v>554</v>
      </c>
      <c r="E20" s="364" t="s">
        <v>82</v>
      </c>
      <c r="F20" s="364" t="s">
        <v>83</v>
      </c>
      <c r="G20" s="364" t="s">
        <v>84</v>
      </c>
      <c r="H20" s="364" t="s">
        <v>85</v>
      </c>
      <c r="I20" s="364" t="s">
        <v>83</v>
      </c>
      <c r="J20" s="33"/>
      <c r="K20" s="33"/>
      <c r="L20" s="33"/>
      <c r="M20" s="33"/>
      <c r="N20" s="33"/>
      <c r="O20" s="33"/>
    </row>
    <row r="21" spans="1:15" ht="15">
      <c r="A21" s="399"/>
      <c r="B21" s="399"/>
      <c r="C21" s="365"/>
      <c r="D21" s="399"/>
      <c r="E21" s="399"/>
      <c r="F21" s="399"/>
      <c r="G21" s="399"/>
      <c r="H21" s="399"/>
      <c r="I21" s="399"/>
      <c r="J21" s="16"/>
      <c r="K21" s="16"/>
      <c r="L21" s="16"/>
      <c r="M21" s="16"/>
      <c r="N21" s="16"/>
      <c r="O21" s="16"/>
    </row>
    <row r="22" spans="1:15" ht="45" customHeight="1">
      <c r="A22" s="406" t="s">
        <v>603</v>
      </c>
      <c r="B22" s="407"/>
      <c r="C22" s="407"/>
      <c r="D22" s="407"/>
      <c r="E22" s="407"/>
      <c r="F22" s="408"/>
      <c r="G22" s="174" t="s">
        <v>227</v>
      </c>
      <c r="H22" s="174" t="s">
        <v>227</v>
      </c>
      <c r="I22" s="174" t="s">
        <v>227</v>
      </c>
      <c r="J22" s="16"/>
      <c r="K22" s="16"/>
      <c r="L22" s="16"/>
      <c r="M22" s="16"/>
      <c r="N22" s="16"/>
      <c r="O22" s="16"/>
    </row>
    <row r="23" spans="1:15" ht="21.75" customHeight="1">
      <c r="A23" s="409"/>
      <c r="B23" s="410"/>
      <c r="C23" s="410"/>
      <c r="D23" s="410"/>
      <c r="E23" s="410"/>
      <c r="F23" s="411"/>
      <c r="G23" s="197"/>
      <c r="H23" s="197"/>
      <c r="I23" s="197"/>
      <c r="J23" s="16"/>
      <c r="K23" s="16"/>
      <c r="L23" s="16"/>
      <c r="M23" s="16"/>
      <c r="N23" s="16"/>
      <c r="O23" s="16"/>
    </row>
    <row r="24" spans="1:15" ht="24.75" customHeight="1">
      <c r="A24" s="27"/>
      <c r="B24" s="26"/>
      <c r="C24" s="191" t="s">
        <v>86</v>
      </c>
      <c r="D24" s="197" t="s">
        <v>227</v>
      </c>
      <c r="E24" s="215" t="s">
        <v>227</v>
      </c>
      <c r="F24" s="197" t="s">
        <v>227</v>
      </c>
      <c r="G24" s="43" t="s">
        <v>227</v>
      </c>
      <c r="H24" s="43" t="s">
        <v>227</v>
      </c>
      <c r="I24" s="43" t="s">
        <v>227</v>
      </c>
      <c r="J24" s="16"/>
      <c r="K24" s="16"/>
      <c r="L24" s="16"/>
      <c r="M24" s="16"/>
      <c r="N24" s="16"/>
      <c r="O24" s="16"/>
    </row>
    <row r="25" spans="1:15" ht="15">
      <c r="A25" s="17"/>
      <c r="B25" s="16"/>
      <c r="C25" s="16"/>
      <c r="D25" s="16"/>
      <c r="E25" s="16"/>
      <c r="F25" s="16"/>
      <c r="G25" s="16"/>
      <c r="H25" s="16"/>
      <c r="I25" s="16"/>
      <c r="J25" s="16"/>
      <c r="K25" s="16"/>
      <c r="L25" s="16"/>
      <c r="M25" s="16"/>
      <c r="N25" s="16"/>
      <c r="O25" s="16"/>
    </row>
    <row r="26" spans="1:15" ht="15">
      <c r="A26" s="17"/>
      <c r="B26" s="16"/>
      <c r="C26" s="16"/>
      <c r="D26" s="16"/>
      <c r="E26" s="16"/>
      <c r="F26" s="16"/>
      <c r="G26" s="16"/>
      <c r="H26" s="16"/>
      <c r="I26" s="16"/>
      <c r="J26" s="16"/>
      <c r="K26" s="16"/>
      <c r="L26" s="16"/>
      <c r="M26" s="16"/>
      <c r="N26" s="16"/>
      <c r="O26" s="16"/>
    </row>
    <row r="27" spans="1:15" s="38" customFormat="1" ht="33.75" customHeight="1">
      <c r="A27" s="28" t="s">
        <v>87</v>
      </c>
      <c r="B27" s="35" t="s">
        <v>88</v>
      </c>
      <c r="C27" s="400" t="s">
        <v>89</v>
      </c>
      <c r="D27" s="400"/>
      <c r="E27" s="400"/>
      <c r="F27" s="400"/>
      <c r="G27" s="400"/>
      <c r="H27" s="400"/>
      <c r="I27" s="400"/>
      <c r="J27" s="37"/>
      <c r="K27" s="37"/>
      <c r="L27" s="37"/>
      <c r="M27" s="37"/>
      <c r="N27" s="37"/>
      <c r="O27" s="37"/>
    </row>
    <row r="28" spans="1:15" ht="15">
      <c r="A28" s="39" t="s">
        <v>90</v>
      </c>
      <c r="B28" s="221">
        <v>12764</v>
      </c>
      <c r="C28" s="401" t="s">
        <v>601</v>
      </c>
      <c r="D28" s="402"/>
      <c r="E28" s="402"/>
      <c r="F28" s="402"/>
      <c r="G28" s="402"/>
      <c r="H28" s="402"/>
      <c r="I28" s="403"/>
      <c r="J28" s="16"/>
      <c r="K28" s="16"/>
      <c r="L28" s="16"/>
      <c r="M28" s="16"/>
      <c r="N28" s="16"/>
      <c r="O28" s="16"/>
    </row>
    <row r="29" spans="1:15" ht="15">
      <c r="A29" s="39" t="s">
        <v>91</v>
      </c>
      <c r="B29" s="34" t="s">
        <v>227</v>
      </c>
      <c r="C29" s="401" t="s">
        <v>227</v>
      </c>
      <c r="D29" s="402"/>
      <c r="E29" s="402"/>
      <c r="F29" s="402"/>
      <c r="G29" s="402"/>
      <c r="H29" s="402"/>
      <c r="I29" s="403"/>
      <c r="J29" s="16"/>
      <c r="K29" s="16"/>
      <c r="L29" s="16"/>
      <c r="M29" s="16"/>
      <c r="N29" s="16"/>
      <c r="O29" s="16"/>
    </row>
    <row r="30" spans="1:15" ht="15">
      <c r="A30" s="17"/>
      <c r="B30" s="16"/>
      <c r="C30" s="37"/>
      <c r="D30" s="37"/>
      <c r="E30" s="37"/>
      <c r="F30" s="37"/>
      <c r="G30" s="37"/>
      <c r="H30" s="37"/>
      <c r="I30" s="37"/>
      <c r="J30" s="16"/>
      <c r="K30" s="16"/>
      <c r="L30" s="16"/>
      <c r="M30" s="16"/>
      <c r="N30" s="16"/>
      <c r="O30" s="16"/>
    </row>
    <row r="31" spans="1:15" ht="15">
      <c r="A31" s="17" t="s">
        <v>92</v>
      </c>
      <c r="B31" s="16"/>
      <c r="C31" s="37"/>
      <c r="D31" s="37"/>
      <c r="E31" s="37"/>
      <c r="F31" s="37"/>
      <c r="G31" s="37"/>
      <c r="H31" s="37"/>
      <c r="I31" s="37"/>
      <c r="J31" s="16"/>
      <c r="K31" s="16"/>
      <c r="L31" s="16"/>
      <c r="M31" s="16"/>
      <c r="N31" s="16"/>
      <c r="O31" s="16"/>
    </row>
    <row r="32" spans="1:15" ht="15">
      <c r="A32" s="16" t="s">
        <v>93</v>
      </c>
      <c r="B32" s="16"/>
      <c r="C32" s="37"/>
      <c r="D32" s="37"/>
      <c r="E32" s="37"/>
      <c r="F32" s="37"/>
      <c r="G32" s="37"/>
      <c r="H32" s="37"/>
      <c r="I32" s="37"/>
      <c r="J32" s="16"/>
      <c r="K32" s="16"/>
      <c r="L32" s="16"/>
      <c r="M32" s="16"/>
      <c r="N32" s="16"/>
      <c r="O32" s="16"/>
    </row>
    <row r="33" spans="1:15" ht="15">
      <c r="A33" s="16" t="s">
        <v>94</v>
      </c>
      <c r="B33" s="16"/>
      <c r="C33" s="37"/>
      <c r="D33" s="37"/>
      <c r="E33" s="37"/>
      <c r="F33" s="37"/>
      <c r="G33" s="37"/>
      <c r="H33" s="37"/>
      <c r="I33" s="37"/>
      <c r="J33" s="16"/>
      <c r="K33" s="16"/>
      <c r="L33" s="16"/>
      <c r="M33" s="16"/>
      <c r="N33" s="16"/>
      <c r="O33" s="16"/>
    </row>
    <row r="34" spans="1:15" ht="15">
      <c r="A34" s="16" t="s">
        <v>95</v>
      </c>
      <c r="B34" s="16"/>
      <c r="C34" s="37"/>
      <c r="D34" s="37"/>
      <c r="E34" s="37"/>
      <c r="F34" s="37"/>
      <c r="G34" s="37"/>
      <c r="H34" s="37"/>
      <c r="I34" s="37"/>
      <c r="J34" s="16"/>
      <c r="K34" s="16"/>
      <c r="L34" s="16"/>
      <c r="M34" s="16"/>
      <c r="N34" s="16"/>
      <c r="O34" s="16"/>
    </row>
    <row r="35" spans="1:15" ht="15">
      <c r="A35" s="16" t="s">
        <v>96</v>
      </c>
      <c r="B35" s="16"/>
      <c r="C35" s="37"/>
      <c r="D35" s="37"/>
      <c r="E35" s="37"/>
      <c r="F35" s="37"/>
      <c r="G35" s="37"/>
      <c r="H35" s="37"/>
      <c r="I35" s="37"/>
      <c r="J35" s="16"/>
      <c r="K35" s="16"/>
      <c r="L35" s="16"/>
      <c r="M35" s="16"/>
      <c r="N35" s="16"/>
      <c r="O35" s="16"/>
    </row>
    <row r="36" spans="1:15" ht="15">
      <c r="A36" s="16" t="s">
        <v>97</v>
      </c>
      <c r="B36" s="16"/>
      <c r="C36" s="16"/>
      <c r="D36" s="16"/>
      <c r="E36" s="16"/>
      <c r="F36" s="16"/>
      <c r="G36" s="16"/>
      <c r="H36" s="16"/>
      <c r="I36" s="16"/>
      <c r="J36" s="16"/>
      <c r="K36" s="16"/>
      <c r="L36" s="16"/>
      <c r="M36" s="16"/>
      <c r="N36" s="16"/>
      <c r="O36" s="16"/>
    </row>
    <row r="37" spans="1:15" ht="15">
      <c r="A37" s="16" t="s">
        <v>98</v>
      </c>
      <c r="B37" s="16"/>
      <c r="C37" s="16"/>
      <c r="D37" s="16"/>
      <c r="E37" s="16"/>
      <c r="F37" s="16"/>
      <c r="G37" s="16"/>
      <c r="H37" s="16"/>
      <c r="I37" s="16"/>
      <c r="J37" s="16"/>
      <c r="K37" s="16"/>
      <c r="L37" s="16"/>
      <c r="M37" s="16"/>
      <c r="N37" s="16"/>
      <c r="O37" s="16"/>
    </row>
    <row r="38" spans="1:15" ht="15">
      <c r="A38" s="16" t="s">
        <v>99</v>
      </c>
      <c r="B38" s="16"/>
      <c r="C38" s="16"/>
      <c r="D38" s="16"/>
      <c r="E38" s="16"/>
      <c r="F38" s="16"/>
      <c r="G38" s="16"/>
      <c r="H38" s="16"/>
      <c r="I38" s="16"/>
      <c r="J38" s="16"/>
      <c r="K38" s="16"/>
      <c r="L38" s="16"/>
      <c r="M38" s="16"/>
      <c r="N38" s="16"/>
      <c r="O38" s="16"/>
    </row>
    <row r="39" spans="1:15" ht="15">
      <c r="A39" s="16" t="s">
        <v>100</v>
      </c>
      <c r="B39" s="16"/>
      <c r="C39" s="16"/>
      <c r="D39" s="16"/>
      <c r="E39" s="16"/>
      <c r="F39" s="16"/>
      <c r="G39" s="16"/>
      <c r="H39" s="16"/>
      <c r="I39" s="16"/>
      <c r="J39" s="16"/>
      <c r="K39" s="16"/>
      <c r="L39" s="16"/>
      <c r="M39" s="16"/>
      <c r="N39" s="16"/>
      <c r="O39" s="16"/>
    </row>
    <row r="40" spans="1:15" ht="15">
      <c r="A40" s="16"/>
      <c r="B40" s="16"/>
      <c r="C40" s="16"/>
      <c r="D40" s="16"/>
      <c r="E40" s="16"/>
      <c r="F40" s="16"/>
      <c r="G40" s="16"/>
      <c r="H40" s="16"/>
      <c r="I40" s="16"/>
      <c r="J40" s="16"/>
      <c r="K40" s="16"/>
      <c r="L40" s="16"/>
      <c r="M40" s="16"/>
      <c r="N40" s="16"/>
      <c r="O40" s="16"/>
    </row>
    <row r="41" spans="1:15" ht="15">
      <c r="A41" s="16"/>
      <c r="B41" s="16"/>
      <c r="C41" s="16"/>
      <c r="D41" s="16"/>
      <c r="E41" s="16"/>
      <c r="F41" s="16"/>
      <c r="G41" s="16"/>
      <c r="H41" s="16"/>
      <c r="I41" s="16"/>
      <c r="J41" s="16"/>
      <c r="K41" s="16"/>
      <c r="L41" s="16"/>
      <c r="M41" s="16"/>
      <c r="N41" s="16"/>
      <c r="O41" s="16"/>
    </row>
    <row r="42" spans="1:17" ht="17.25">
      <c r="A42" s="17" t="s">
        <v>101</v>
      </c>
      <c r="B42" s="16"/>
      <c r="C42" s="16"/>
      <c r="D42" s="16"/>
      <c r="E42" s="16"/>
      <c r="F42" s="16"/>
      <c r="G42" s="16"/>
      <c r="H42" s="16"/>
      <c r="I42" s="16"/>
      <c r="J42" s="16"/>
      <c r="N42" s="16"/>
      <c r="O42" s="16"/>
      <c r="P42" s="16"/>
      <c r="Q42" s="16"/>
    </row>
    <row r="43" spans="1:17" ht="62.25" customHeight="1">
      <c r="A43" s="105" t="s">
        <v>102</v>
      </c>
      <c r="B43" s="105" t="s">
        <v>103</v>
      </c>
      <c r="C43" s="105" t="s">
        <v>104</v>
      </c>
      <c r="D43" s="105" t="s">
        <v>105</v>
      </c>
      <c r="E43" s="105" t="s">
        <v>106</v>
      </c>
      <c r="F43" s="105" t="s">
        <v>384</v>
      </c>
      <c r="G43" s="105" t="s">
        <v>385</v>
      </c>
      <c r="H43" s="16"/>
      <c r="I43" s="16"/>
      <c r="J43" s="16"/>
      <c r="N43" s="16"/>
      <c r="O43" s="16"/>
      <c r="P43" s="16"/>
      <c r="Q43" s="16"/>
    </row>
    <row r="44" spans="1:19" ht="30">
      <c r="A44" s="31" t="s">
        <v>405</v>
      </c>
      <c r="B44" s="31" t="s">
        <v>386</v>
      </c>
      <c r="C44" s="31" t="s">
        <v>227</v>
      </c>
      <c r="D44" s="221">
        <v>12764</v>
      </c>
      <c r="E44" s="31" t="s">
        <v>387</v>
      </c>
      <c r="F44" s="31" t="s">
        <v>227</v>
      </c>
      <c r="G44" s="192">
        <v>70</v>
      </c>
      <c r="I44" s="16"/>
      <c r="J44" s="16"/>
      <c r="K44" s="16"/>
      <c r="L44" s="16"/>
      <c r="M44" s="16"/>
      <c r="N44" s="80"/>
      <c r="O44" s="70"/>
      <c r="P44" s="70"/>
      <c r="Q44" s="70"/>
      <c r="R44" s="70"/>
      <c r="S44" s="70"/>
    </row>
    <row r="45" spans="1:19" ht="16.5">
      <c r="A45" s="43" t="s">
        <v>107</v>
      </c>
      <c r="B45" s="43"/>
      <c r="C45" s="193">
        <v>0</v>
      </c>
      <c r="D45" s="221">
        <f>D44</f>
        <v>12764</v>
      </c>
      <c r="E45" s="43"/>
      <c r="F45" s="43" t="s">
        <v>227</v>
      </c>
      <c r="G45" s="43" t="s">
        <v>227</v>
      </c>
      <c r="H45" s="16"/>
      <c r="I45" s="16"/>
      <c r="J45" s="16"/>
      <c r="K45" s="16"/>
      <c r="L45" s="16"/>
      <c r="M45" s="16"/>
      <c r="N45" s="80"/>
      <c r="O45" s="80"/>
      <c r="P45" s="80"/>
      <c r="Q45" s="70"/>
      <c r="R45" s="70"/>
      <c r="S45" s="70"/>
    </row>
    <row r="46" spans="1:19" ht="15">
      <c r="A46" s="37"/>
      <c r="B46" s="37"/>
      <c r="C46" s="16"/>
      <c r="D46" s="16"/>
      <c r="E46" s="37"/>
      <c r="F46" s="16"/>
      <c r="G46" s="16"/>
      <c r="H46" s="16"/>
      <c r="I46" s="16"/>
      <c r="J46" s="16"/>
      <c r="K46" s="16"/>
      <c r="L46" s="16"/>
      <c r="M46" s="16"/>
      <c r="N46" s="80"/>
      <c r="O46" s="80"/>
      <c r="P46" s="70"/>
      <c r="Q46" s="70"/>
      <c r="R46" s="70"/>
      <c r="S46" s="70"/>
    </row>
    <row r="47" spans="1:19" ht="15">
      <c r="A47" s="17" t="s">
        <v>92</v>
      </c>
      <c r="B47" s="16"/>
      <c r="C47" s="16"/>
      <c r="D47" s="16"/>
      <c r="E47" s="16"/>
      <c r="F47" s="16"/>
      <c r="G47" s="16"/>
      <c r="H47" s="16"/>
      <c r="I47" s="16"/>
      <c r="J47" s="16"/>
      <c r="K47" s="16"/>
      <c r="L47" s="16"/>
      <c r="M47" s="16"/>
      <c r="N47" s="80"/>
      <c r="O47" s="80"/>
      <c r="P47" s="70"/>
      <c r="Q47" s="80"/>
      <c r="R47" s="70"/>
      <c r="S47" s="70"/>
    </row>
    <row r="48" spans="1:19" ht="15">
      <c r="A48" s="16" t="s">
        <v>108</v>
      </c>
      <c r="B48" s="16"/>
      <c r="C48" s="16"/>
      <c r="D48" s="16"/>
      <c r="E48" s="16"/>
      <c r="F48" s="16"/>
      <c r="G48" s="16"/>
      <c r="H48" s="16"/>
      <c r="I48" s="16"/>
      <c r="J48" s="16"/>
      <c r="K48" s="16"/>
      <c r="L48" s="16"/>
      <c r="M48" s="16"/>
      <c r="N48" s="80"/>
      <c r="O48" s="80"/>
      <c r="P48" s="70"/>
      <c r="Q48" s="70"/>
      <c r="R48" s="70"/>
      <c r="S48" s="70"/>
    </row>
    <row r="49" spans="1:15" ht="15">
      <c r="A49" s="16" t="s">
        <v>109</v>
      </c>
      <c r="B49" s="16"/>
      <c r="C49" s="16"/>
      <c r="D49" s="16"/>
      <c r="E49" s="16"/>
      <c r="F49" s="16"/>
      <c r="G49" s="16"/>
      <c r="H49" s="16"/>
      <c r="I49" s="16"/>
      <c r="J49" s="16"/>
      <c r="K49" s="16"/>
      <c r="L49" s="16"/>
      <c r="M49" s="16"/>
      <c r="N49" s="16"/>
      <c r="O49" s="16"/>
    </row>
    <row r="50" spans="1:14" ht="15">
      <c r="A50" s="16" t="s">
        <v>110</v>
      </c>
      <c r="B50" s="16"/>
      <c r="C50" s="16"/>
      <c r="D50" s="16"/>
      <c r="E50" s="16"/>
      <c r="F50" s="16"/>
      <c r="G50" s="16"/>
      <c r="H50" s="16"/>
      <c r="I50" s="16"/>
      <c r="J50" s="16"/>
      <c r="K50" s="16"/>
      <c r="L50" s="16"/>
      <c r="M50" s="16"/>
      <c r="N50" s="16"/>
    </row>
    <row r="51" spans="1:15" ht="15">
      <c r="A51" s="16" t="s">
        <v>111</v>
      </c>
      <c r="B51" s="16"/>
      <c r="C51" s="16"/>
      <c r="D51" s="16"/>
      <c r="E51" s="16"/>
      <c r="F51" s="16"/>
      <c r="G51" s="16"/>
      <c r="H51" s="16"/>
      <c r="I51" s="16"/>
      <c r="J51" s="16"/>
      <c r="K51" s="16"/>
      <c r="L51" s="16"/>
      <c r="M51" s="16"/>
      <c r="N51" s="16"/>
      <c r="O51" s="16"/>
    </row>
    <row r="52" spans="1:15" ht="15">
      <c r="A52" s="3"/>
      <c r="B52" s="3"/>
      <c r="C52" s="3"/>
      <c r="D52" s="3"/>
      <c r="E52" s="3"/>
      <c r="F52" s="3"/>
      <c r="G52" s="3"/>
      <c r="H52" s="3"/>
      <c r="I52" s="16"/>
      <c r="J52" s="16"/>
      <c r="K52" s="16"/>
      <c r="L52" s="16"/>
      <c r="M52" s="16"/>
      <c r="N52" s="16"/>
      <c r="O52" s="16"/>
    </row>
    <row r="53" spans="1:8" ht="15">
      <c r="A53" s="3"/>
      <c r="B53" s="3"/>
      <c r="C53" s="3"/>
      <c r="D53" s="3"/>
      <c r="E53" s="3"/>
      <c r="F53" s="3"/>
      <c r="G53" s="3"/>
      <c r="H53" s="3"/>
    </row>
    <row r="54" spans="1:9" ht="12.75" customHeight="1">
      <c r="A54" s="3"/>
      <c r="B54" s="3"/>
      <c r="C54" s="3"/>
      <c r="D54" s="3"/>
      <c r="E54" s="3"/>
      <c r="F54" s="3"/>
      <c r="G54" s="3"/>
      <c r="H54" s="3"/>
      <c r="I54" s="40"/>
    </row>
    <row r="55" spans="1:8" ht="15">
      <c r="A55" s="3"/>
      <c r="B55" s="3"/>
      <c r="C55" s="3"/>
      <c r="D55" s="3"/>
      <c r="E55" s="3"/>
      <c r="F55" s="3"/>
      <c r="G55" s="3"/>
      <c r="H55" s="3"/>
    </row>
    <row r="56" spans="1:11" ht="15">
      <c r="A56" s="3"/>
      <c r="B56" s="3"/>
      <c r="C56" s="3"/>
      <c r="D56" s="3"/>
      <c r="E56" s="3"/>
      <c r="F56" s="3"/>
      <c r="G56" s="3"/>
      <c r="H56" s="117"/>
      <c r="I56" s="118"/>
      <c r="J56" s="70"/>
      <c r="K56" s="70"/>
    </row>
    <row r="57" spans="1:11" ht="15">
      <c r="A57" s="3"/>
      <c r="B57" s="3"/>
      <c r="C57" s="3"/>
      <c r="D57" s="3"/>
      <c r="E57" s="3"/>
      <c r="F57" s="3"/>
      <c r="G57" s="3"/>
      <c r="H57" s="117"/>
      <c r="I57" s="70"/>
      <c r="J57" s="70"/>
      <c r="K57" s="70"/>
    </row>
    <row r="58" spans="1:11" ht="15">
      <c r="A58" s="3"/>
      <c r="B58" s="3"/>
      <c r="C58" s="3"/>
      <c r="D58" s="3"/>
      <c r="E58" s="3"/>
      <c r="F58" s="3"/>
      <c r="G58" s="3"/>
      <c r="H58" s="117"/>
      <c r="I58" s="70"/>
      <c r="J58" s="70"/>
      <c r="K58" s="70"/>
    </row>
    <row r="59" spans="1:8" ht="15">
      <c r="A59" s="3"/>
      <c r="B59" s="3"/>
      <c r="C59" s="3"/>
      <c r="D59" s="3"/>
      <c r="E59" s="3"/>
      <c r="F59" s="3"/>
      <c r="G59" s="3"/>
      <c r="H59" s="3"/>
    </row>
    <row r="60" spans="1:8" ht="15">
      <c r="A60" s="3"/>
      <c r="B60" s="3"/>
      <c r="C60" s="3"/>
      <c r="D60" s="3"/>
      <c r="E60" s="3"/>
      <c r="F60" s="3"/>
      <c r="G60" s="3"/>
      <c r="H60" s="3"/>
    </row>
    <row r="61" spans="1:8" ht="15">
      <c r="A61" s="3"/>
      <c r="B61" s="3"/>
      <c r="C61" s="3"/>
      <c r="D61" s="3"/>
      <c r="E61" s="3"/>
      <c r="F61" s="3"/>
      <c r="G61" s="3"/>
      <c r="H61" s="3"/>
    </row>
    <row r="62" spans="1:8" ht="15">
      <c r="A62" s="3"/>
      <c r="B62" s="3"/>
      <c r="C62" s="3"/>
      <c r="D62" s="3"/>
      <c r="E62" s="3"/>
      <c r="F62" s="3"/>
      <c r="G62" s="3"/>
      <c r="H62" s="3"/>
    </row>
    <row r="63" spans="1:8" ht="15">
      <c r="A63" s="3"/>
      <c r="B63" s="3"/>
      <c r="C63" s="3"/>
      <c r="D63" s="3"/>
      <c r="E63" s="3"/>
      <c r="F63" s="3"/>
      <c r="G63" s="3"/>
      <c r="H63" s="3"/>
    </row>
    <row r="64" spans="1:8" ht="15">
      <c r="A64" s="3"/>
      <c r="B64" s="3"/>
      <c r="C64" s="3"/>
      <c r="D64" s="3"/>
      <c r="E64" s="3"/>
      <c r="F64" s="3"/>
      <c r="G64" s="3"/>
      <c r="H64" s="3"/>
    </row>
    <row r="65" spans="1:8" ht="15">
      <c r="A65" s="3"/>
      <c r="B65" s="3"/>
      <c r="C65" s="3"/>
      <c r="D65" s="3"/>
      <c r="E65" s="3"/>
      <c r="F65" s="3"/>
      <c r="G65" s="3"/>
      <c r="H65" s="3"/>
    </row>
    <row r="66" spans="1:8" ht="15">
      <c r="A66" s="3"/>
      <c r="B66" s="3"/>
      <c r="C66" s="3"/>
      <c r="D66" s="3"/>
      <c r="E66" s="3"/>
      <c r="F66" s="3"/>
      <c r="G66" s="3"/>
      <c r="H66" s="3"/>
    </row>
    <row r="67" spans="1:8" ht="15">
      <c r="A67" s="3"/>
      <c r="B67" s="3"/>
      <c r="C67" s="3"/>
      <c r="D67" s="3"/>
      <c r="E67" s="3"/>
      <c r="F67" s="3"/>
      <c r="G67" s="3"/>
      <c r="H67" s="3"/>
    </row>
    <row r="68" spans="1:8" ht="15">
      <c r="A68" s="3"/>
      <c r="B68" s="3"/>
      <c r="C68" s="3"/>
      <c r="D68" s="3"/>
      <c r="E68" s="3"/>
      <c r="F68" s="3"/>
      <c r="G68" s="3"/>
      <c r="H68" s="3"/>
    </row>
  </sheetData>
  <sheetProtection/>
  <mergeCells count="34">
    <mergeCell ref="A20:A21"/>
    <mergeCell ref="A22:F23"/>
    <mergeCell ref="A1:L1"/>
    <mergeCell ref="A3:L3"/>
    <mergeCell ref="A4:L4"/>
    <mergeCell ref="B5:C5"/>
    <mergeCell ref="D5:E5"/>
    <mergeCell ref="F5:G5"/>
    <mergeCell ref="H5:I5"/>
    <mergeCell ref="J5:K5"/>
    <mergeCell ref="L5:M5"/>
    <mergeCell ref="G20:G21"/>
    <mergeCell ref="H20:H21"/>
    <mergeCell ref="I20:I21"/>
    <mergeCell ref="B20:B21"/>
    <mergeCell ref="C20:C21"/>
    <mergeCell ref="Z5:AA5"/>
    <mergeCell ref="AB5:AC5"/>
    <mergeCell ref="A14:I14"/>
    <mergeCell ref="A15:I15"/>
    <mergeCell ref="D19:F19"/>
    <mergeCell ref="G19:I19"/>
    <mergeCell ref="N5:O5"/>
    <mergeCell ref="P5:Q5"/>
    <mergeCell ref="R5:S5"/>
    <mergeCell ref="T5:U5"/>
    <mergeCell ref="V5:W5"/>
    <mergeCell ref="X5:Y5"/>
    <mergeCell ref="E20:E21"/>
    <mergeCell ref="F20:F21"/>
    <mergeCell ref="C27:I27"/>
    <mergeCell ref="C28:I28"/>
    <mergeCell ref="C29:I29"/>
    <mergeCell ref="D20:D21"/>
  </mergeCells>
  <printOptions/>
  <pageMargins left="0.3937007874015748" right="0.3937007874015748" top="0.7086614173228347" bottom="0.7086614173228347" header="0.3937007874015748" footer="0.3937007874015748"/>
  <pageSetup fitToHeight="0" fitToWidth="1" horizontalDpi="600" verticalDpi="600" orientation="landscape" pageOrder="overThenDown" paperSize="9" scale="29" r:id="rId1"/>
</worksheet>
</file>

<file path=xl/worksheets/sheet4.xml><?xml version="1.0" encoding="utf-8"?>
<worksheet xmlns="http://schemas.openxmlformats.org/spreadsheetml/2006/main" xmlns:r="http://schemas.openxmlformats.org/officeDocument/2006/relationships">
  <sheetPr>
    <pageSetUpPr fitToPage="1"/>
  </sheetPr>
  <dimension ref="A1:IV345"/>
  <sheetViews>
    <sheetView zoomScale="85" zoomScaleNormal="85" zoomScalePageLayoutView="0" workbookViewId="0" topLeftCell="A298">
      <selection activeCell="K208" sqref="K208"/>
    </sheetView>
  </sheetViews>
  <sheetFormatPr defaultColWidth="9.00390625" defaultRowHeight="14.25"/>
  <cols>
    <col min="1" max="1" width="17.875" style="234" customWidth="1"/>
    <col min="2" max="2" width="22.00390625" style="234" customWidth="1"/>
    <col min="3" max="3" width="19.125" style="234" customWidth="1"/>
    <col min="4" max="4" width="17.125" style="234" customWidth="1"/>
    <col min="5" max="5" width="2.125" style="234" customWidth="1"/>
    <col min="6" max="6" width="16.50390625" style="234" customWidth="1"/>
    <col min="7" max="7" width="2.375" style="234" customWidth="1"/>
    <col min="8" max="8" width="17.75390625" style="234" customWidth="1"/>
    <col min="9" max="9" width="16.50390625" style="234" customWidth="1"/>
    <col min="10" max="10" width="18.125" style="234" customWidth="1"/>
    <col min="11" max="11" width="20.125" style="234" customWidth="1"/>
    <col min="12" max="12" width="20.00390625" style="234" customWidth="1"/>
    <col min="13" max="13" width="16.625" style="234" customWidth="1"/>
    <col min="14" max="14" width="15.125" style="234" customWidth="1"/>
    <col min="15" max="15" width="18.125" style="234" customWidth="1"/>
    <col min="16" max="16" width="15.125" style="234" customWidth="1"/>
    <col min="17" max="17" width="11.00390625" style="234" customWidth="1"/>
    <col min="18" max="18" width="10.00390625" style="234" customWidth="1"/>
    <col min="19" max="16384" width="8.50390625" style="234" customWidth="1"/>
  </cols>
  <sheetData>
    <row r="1" spans="1:14" ht="15">
      <c r="A1" s="443" t="s">
        <v>20</v>
      </c>
      <c r="B1" s="443"/>
      <c r="C1" s="443"/>
      <c r="D1" s="443"/>
      <c r="E1" s="443"/>
      <c r="F1" s="443"/>
      <c r="G1" s="443"/>
      <c r="H1" s="443"/>
      <c r="I1" s="359"/>
      <c r="J1" s="72"/>
      <c r="K1" s="72"/>
      <c r="L1" s="72"/>
      <c r="M1" s="72"/>
      <c r="N1" s="72"/>
    </row>
    <row r="2" spans="1:13" ht="18">
      <c r="A2" s="81"/>
      <c r="B2" s="16"/>
      <c r="C2" s="16"/>
      <c r="D2" s="16"/>
      <c r="E2" s="16"/>
      <c r="F2" s="16"/>
      <c r="G2" s="16"/>
      <c r="H2" s="16"/>
      <c r="I2" s="16"/>
      <c r="J2" s="16"/>
      <c r="K2" s="16"/>
      <c r="L2" s="16"/>
      <c r="M2" s="16"/>
    </row>
    <row r="3" spans="1:13" ht="15">
      <c r="A3" s="443" t="s">
        <v>112</v>
      </c>
      <c r="B3" s="443"/>
      <c r="C3" s="443"/>
      <c r="D3" s="443"/>
      <c r="E3" s="443"/>
      <c r="F3" s="443"/>
      <c r="G3" s="443"/>
      <c r="H3" s="443"/>
      <c r="I3" s="359"/>
      <c r="J3" s="72"/>
      <c r="K3" s="72"/>
      <c r="L3" s="72"/>
      <c r="M3" s="72"/>
    </row>
    <row r="4" spans="1:12" ht="15">
      <c r="A4" s="16"/>
      <c r="B4" s="16"/>
      <c r="C4" s="16"/>
      <c r="D4" s="16"/>
      <c r="E4" s="16"/>
      <c r="F4" s="16"/>
      <c r="G4" s="16"/>
      <c r="H4" s="16"/>
      <c r="I4" s="16"/>
      <c r="J4" s="80"/>
      <c r="K4" s="80"/>
      <c r="L4" s="70"/>
    </row>
    <row r="5" spans="1:9" ht="15">
      <c r="A5" s="444" t="s">
        <v>113</v>
      </c>
      <c r="B5" s="444"/>
      <c r="C5" s="444"/>
      <c r="D5" s="444"/>
      <c r="E5" s="444"/>
      <c r="F5" s="444"/>
      <c r="G5" s="444"/>
      <c r="H5" s="444"/>
      <c r="I5" s="444"/>
    </row>
    <row r="6" spans="1:9" ht="45">
      <c r="A6" s="269" t="s">
        <v>114</v>
      </c>
      <c r="B6" s="269" t="s">
        <v>115</v>
      </c>
      <c r="C6" s="269" t="s">
        <v>116</v>
      </c>
      <c r="D6" s="16"/>
      <c r="E6" s="16"/>
      <c r="F6" s="16"/>
      <c r="G6" s="16"/>
      <c r="H6" s="16"/>
      <c r="I6" s="16"/>
    </row>
    <row r="7" spans="1:8" ht="19.5" customHeight="1">
      <c r="A7" s="95" t="s">
        <v>306</v>
      </c>
      <c r="B7" s="290">
        <v>10</v>
      </c>
      <c r="C7" s="289">
        <v>2</v>
      </c>
      <c r="D7" s="293"/>
      <c r="E7" s="26"/>
      <c r="F7" s="49"/>
      <c r="G7" s="49"/>
      <c r="H7" s="49"/>
    </row>
    <row r="8" spans="1:8" ht="19.5" customHeight="1">
      <c r="A8" s="95" t="s">
        <v>307</v>
      </c>
      <c r="B8" s="290">
        <v>200</v>
      </c>
      <c r="C8" s="289">
        <v>13</v>
      </c>
      <c r="D8" s="26"/>
      <c r="E8" s="26"/>
      <c r="F8" s="49"/>
      <c r="G8" s="49"/>
      <c r="H8" s="49"/>
    </row>
    <row r="9" spans="1:8" ht="19.5" customHeight="1">
      <c r="A9" s="95" t="s">
        <v>308</v>
      </c>
      <c r="B9" s="290">
        <v>190</v>
      </c>
      <c r="C9" s="289">
        <v>8</v>
      </c>
      <c r="D9" s="26"/>
      <c r="E9" s="26"/>
      <c r="F9" s="49"/>
      <c r="G9" s="49"/>
      <c r="H9" s="49"/>
    </row>
    <row r="10" spans="1:256" s="262" customFormat="1" ht="19.5" customHeight="1">
      <c r="A10" s="96" t="s">
        <v>309</v>
      </c>
      <c r="B10" s="292">
        <v>150</v>
      </c>
      <c r="C10" s="291">
        <v>6</v>
      </c>
      <c r="D10" s="26"/>
      <c r="E10" s="26"/>
      <c r="F10" s="49"/>
      <c r="G10" s="49"/>
      <c r="H10" s="49"/>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c r="HU10" s="238"/>
      <c r="HV10" s="238"/>
      <c r="HW10" s="238"/>
      <c r="HX10" s="238"/>
      <c r="HY10" s="238"/>
      <c r="HZ10" s="238"/>
      <c r="IA10" s="238"/>
      <c r="IB10" s="238"/>
      <c r="IC10" s="238"/>
      <c r="ID10" s="238"/>
      <c r="IE10" s="238"/>
      <c r="IF10" s="238"/>
      <c r="IG10" s="238"/>
      <c r="IH10" s="238"/>
      <c r="II10" s="238"/>
      <c r="IJ10" s="238"/>
      <c r="IK10" s="238"/>
      <c r="IL10" s="238"/>
      <c r="IM10" s="238"/>
      <c r="IN10" s="238"/>
      <c r="IO10" s="238"/>
      <c r="IP10" s="238"/>
      <c r="IQ10" s="238"/>
      <c r="IR10" s="238"/>
      <c r="IS10" s="238"/>
      <c r="IT10" s="238"/>
      <c r="IU10" s="238"/>
      <c r="IV10" s="238"/>
    </row>
    <row r="11" spans="1:256" s="262" customFormat="1" ht="19.5" customHeight="1">
      <c r="A11" s="96" t="s">
        <v>310</v>
      </c>
      <c r="B11" s="292">
        <v>190</v>
      </c>
      <c r="C11" s="291">
        <v>8</v>
      </c>
      <c r="D11" s="26"/>
      <c r="E11" s="26"/>
      <c r="F11" s="49"/>
      <c r="G11" s="49"/>
      <c r="H11" s="49"/>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c r="IS11" s="238"/>
      <c r="IT11" s="238"/>
      <c r="IU11" s="238"/>
      <c r="IV11" s="238"/>
    </row>
    <row r="12" spans="1:256" s="262" customFormat="1" ht="19.5" customHeight="1">
      <c r="A12" s="96" t="s">
        <v>311</v>
      </c>
      <c r="B12" s="292">
        <v>150</v>
      </c>
      <c r="C12" s="291">
        <v>6</v>
      </c>
      <c r="D12" s="26"/>
      <c r="E12" s="26"/>
      <c r="F12" s="49"/>
      <c r="G12" s="49"/>
      <c r="H12" s="49"/>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c r="EU12" s="238"/>
      <c r="EV12" s="238"/>
      <c r="EW12" s="238"/>
      <c r="EX12" s="238"/>
      <c r="EY12" s="238"/>
      <c r="EZ12" s="238"/>
      <c r="FA12" s="238"/>
      <c r="FB12" s="238"/>
      <c r="FC12" s="238"/>
      <c r="FD12" s="238"/>
      <c r="FE12" s="238"/>
      <c r="FF12" s="238"/>
      <c r="FG12" s="238"/>
      <c r="FH12" s="238"/>
      <c r="FI12" s="238"/>
      <c r="FJ12" s="238"/>
      <c r="FK12" s="238"/>
      <c r="FL12" s="238"/>
      <c r="FM12" s="238"/>
      <c r="FN12" s="238"/>
      <c r="FO12" s="238"/>
      <c r="FP12" s="238"/>
      <c r="FQ12" s="238"/>
      <c r="FR12" s="238"/>
      <c r="FS12" s="238"/>
      <c r="FT12" s="238"/>
      <c r="FU12" s="238"/>
      <c r="FV12" s="238"/>
      <c r="FW12" s="238"/>
      <c r="FX12" s="238"/>
      <c r="FY12" s="238"/>
      <c r="FZ12" s="238"/>
      <c r="GA12" s="238"/>
      <c r="GB12" s="238"/>
      <c r="GC12" s="238"/>
      <c r="GD12" s="238"/>
      <c r="GE12" s="238"/>
      <c r="GF12" s="238"/>
      <c r="GG12" s="238"/>
      <c r="GH12" s="238"/>
      <c r="GI12" s="238"/>
      <c r="GJ12" s="238"/>
      <c r="GK12" s="238"/>
      <c r="GL12" s="238"/>
      <c r="GM12" s="238"/>
      <c r="GN12" s="238"/>
      <c r="GO12" s="238"/>
      <c r="GP12" s="238"/>
      <c r="GQ12" s="238"/>
      <c r="GR12" s="238"/>
      <c r="GS12" s="238"/>
      <c r="GT12" s="238"/>
      <c r="GU12" s="238"/>
      <c r="GV12" s="238"/>
      <c r="GW12" s="238"/>
      <c r="GX12" s="238"/>
      <c r="GY12" s="238"/>
      <c r="GZ12" s="238"/>
      <c r="HA12" s="238"/>
      <c r="HB12" s="238"/>
      <c r="HC12" s="238"/>
      <c r="HD12" s="238"/>
      <c r="HE12" s="238"/>
      <c r="HF12" s="238"/>
      <c r="HG12" s="238"/>
      <c r="HH12" s="238"/>
      <c r="HI12" s="238"/>
      <c r="HJ12" s="238"/>
      <c r="HK12" s="238"/>
      <c r="HL12" s="238"/>
      <c r="HM12" s="238"/>
      <c r="HN12" s="238"/>
      <c r="HO12" s="238"/>
      <c r="HP12" s="238"/>
      <c r="HQ12" s="238"/>
      <c r="HR12" s="238"/>
      <c r="HS12" s="238"/>
      <c r="HT12" s="238"/>
      <c r="HU12" s="238"/>
      <c r="HV12" s="238"/>
      <c r="HW12" s="238"/>
      <c r="HX12" s="238"/>
      <c r="HY12" s="238"/>
      <c r="HZ12" s="238"/>
      <c r="IA12" s="238"/>
      <c r="IB12" s="238"/>
      <c r="IC12" s="238"/>
      <c r="ID12" s="238"/>
      <c r="IE12" s="238"/>
      <c r="IF12" s="238"/>
      <c r="IG12" s="238"/>
      <c r="IH12" s="238"/>
      <c r="II12" s="238"/>
      <c r="IJ12" s="238"/>
      <c r="IK12" s="238"/>
      <c r="IL12" s="238"/>
      <c r="IM12" s="238"/>
      <c r="IN12" s="238"/>
      <c r="IO12" s="238"/>
      <c r="IP12" s="238"/>
      <c r="IQ12" s="238"/>
      <c r="IR12" s="238"/>
      <c r="IS12" s="238"/>
      <c r="IT12" s="238"/>
      <c r="IU12" s="238"/>
      <c r="IV12" s="238"/>
    </row>
    <row r="13" spans="1:256" s="262" customFormat="1" ht="19.5" customHeight="1">
      <c r="A13" s="96" t="s">
        <v>312</v>
      </c>
      <c r="B13" s="292">
        <v>190</v>
      </c>
      <c r="C13" s="291">
        <v>8</v>
      </c>
      <c r="D13" s="26"/>
      <c r="E13" s="26"/>
      <c r="F13" s="49"/>
      <c r="G13" s="49"/>
      <c r="H13" s="49"/>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c r="IV13" s="238"/>
    </row>
    <row r="14" spans="1:256" s="262" customFormat="1" ht="19.5" customHeight="1">
      <c r="A14" s="96" t="s">
        <v>313</v>
      </c>
      <c r="B14" s="292">
        <v>200</v>
      </c>
      <c r="C14" s="291">
        <v>13</v>
      </c>
      <c r="D14" s="26"/>
      <c r="E14" s="26"/>
      <c r="F14" s="49"/>
      <c r="G14" s="49"/>
      <c r="H14" s="49"/>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38"/>
      <c r="IG14" s="238"/>
      <c r="IH14" s="238"/>
      <c r="II14" s="238"/>
      <c r="IJ14" s="238"/>
      <c r="IK14" s="238"/>
      <c r="IL14" s="238"/>
      <c r="IM14" s="238"/>
      <c r="IN14" s="238"/>
      <c r="IO14" s="238"/>
      <c r="IP14" s="238"/>
      <c r="IQ14" s="238"/>
      <c r="IR14" s="238"/>
      <c r="IS14" s="238"/>
      <c r="IT14" s="238"/>
      <c r="IU14" s="238"/>
      <c r="IV14" s="238"/>
    </row>
    <row r="15" spans="1:256" s="262" customFormat="1" ht="19.5" customHeight="1">
      <c r="A15" s="96" t="s">
        <v>314</v>
      </c>
      <c r="B15" s="292">
        <v>10</v>
      </c>
      <c r="C15" s="291">
        <v>2</v>
      </c>
      <c r="D15" s="26"/>
      <c r="E15" s="26"/>
      <c r="F15" s="49"/>
      <c r="G15" s="49"/>
      <c r="H15" s="49"/>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c r="II15" s="238"/>
      <c r="IJ15" s="238"/>
      <c r="IK15" s="238"/>
      <c r="IL15" s="238"/>
      <c r="IM15" s="238"/>
      <c r="IN15" s="238"/>
      <c r="IO15" s="238"/>
      <c r="IP15" s="238"/>
      <c r="IQ15" s="238"/>
      <c r="IR15" s="238"/>
      <c r="IS15" s="238"/>
      <c r="IT15" s="238"/>
      <c r="IU15" s="238"/>
      <c r="IV15" s="238"/>
    </row>
    <row r="16" spans="1:256" s="262" customFormat="1" ht="19.5" customHeight="1">
      <c r="A16" s="96" t="s">
        <v>315</v>
      </c>
      <c r="B16" s="292">
        <v>150</v>
      </c>
      <c r="C16" s="291">
        <v>6</v>
      </c>
      <c r="D16" s="26"/>
      <c r="E16" s="26"/>
      <c r="F16" s="49"/>
      <c r="G16" s="49"/>
      <c r="H16" s="49"/>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c r="II16" s="238"/>
      <c r="IJ16" s="238"/>
      <c r="IK16" s="238"/>
      <c r="IL16" s="238"/>
      <c r="IM16" s="238"/>
      <c r="IN16" s="238"/>
      <c r="IO16" s="238"/>
      <c r="IP16" s="238"/>
      <c r="IQ16" s="238"/>
      <c r="IR16" s="238"/>
      <c r="IS16" s="238"/>
      <c r="IT16" s="238"/>
      <c r="IU16" s="238"/>
      <c r="IV16" s="238"/>
    </row>
    <row r="17" spans="1:256" s="262" customFormat="1" ht="19.5" customHeight="1">
      <c r="A17" s="96" t="s">
        <v>316</v>
      </c>
      <c r="B17" s="292">
        <v>200</v>
      </c>
      <c r="C17" s="291">
        <v>13</v>
      </c>
      <c r="D17" s="26"/>
      <c r="E17" s="26"/>
      <c r="F17" s="49"/>
      <c r="G17" s="49"/>
      <c r="H17" s="49"/>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c r="EU17" s="238"/>
      <c r="EV17" s="238"/>
      <c r="EW17" s="238"/>
      <c r="EX17" s="238"/>
      <c r="EY17" s="238"/>
      <c r="EZ17" s="238"/>
      <c r="FA17" s="238"/>
      <c r="FB17" s="238"/>
      <c r="FC17" s="238"/>
      <c r="FD17" s="238"/>
      <c r="FE17" s="238"/>
      <c r="FF17" s="238"/>
      <c r="FG17" s="238"/>
      <c r="FH17" s="238"/>
      <c r="FI17" s="238"/>
      <c r="FJ17" s="238"/>
      <c r="FK17" s="238"/>
      <c r="FL17" s="238"/>
      <c r="FM17" s="238"/>
      <c r="FN17" s="238"/>
      <c r="FO17" s="238"/>
      <c r="FP17" s="238"/>
      <c r="FQ17" s="238"/>
      <c r="FR17" s="238"/>
      <c r="FS17" s="238"/>
      <c r="FT17" s="238"/>
      <c r="FU17" s="238"/>
      <c r="FV17" s="238"/>
      <c r="FW17" s="238"/>
      <c r="FX17" s="238"/>
      <c r="FY17" s="238"/>
      <c r="FZ17" s="238"/>
      <c r="GA17" s="238"/>
      <c r="GB17" s="238"/>
      <c r="GC17" s="238"/>
      <c r="GD17" s="238"/>
      <c r="GE17" s="238"/>
      <c r="GF17" s="238"/>
      <c r="GG17" s="238"/>
      <c r="GH17" s="238"/>
      <c r="GI17" s="238"/>
      <c r="GJ17" s="238"/>
      <c r="GK17" s="238"/>
      <c r="GL17" s="238"/>
      <c r="GM17" s="238"/>
      <c r="GN17" s="238"/>
      <c r="GO17" s="238"/>
      <c r="GP17" s="238"/>
      <c r="GQ17" s="238"/>
      <c r="GR17" s="238"/>
      <c r="GS17" s="238"/>
      <c r="GT17" s="238"/>
      <c r="GU17" s="238"/>
      <c r="GV17" s="238"/>
      <c r="GW17" s="238"/>
      <c r="GX17" s="238"/>
      <c r="GY17" s="238"/>
      <c r="GZ17" s="238"/>
      <c r="HA17" s="238"/>
      <c r="HB17" s="238"/>
      <c r="HC17" s="238"/>
      <c r="HD17" s="238"/>
      <c r="HE17" s="238"/>
      <c r="HF17" s="238"/>
      <c r="HG17" s="238"/>
      <c r="HH17" s="238"/>
      <c r="HI17" s="238"/>
      <c r="HJ17" s="238"/>
      <c r="HK17" s="238"/>
      <c r="HL17" s="238"/>
      <c r="HM17" s="238"/>
      <c r="HN17" s="238"/>
      <c r="HO17" s="238"/>
      <c r="HP17" s="238"/>
      <c r="HQ17" s="238"/>
      <c r="HR17" s="238"/>
      <c r="HS17" s="238"/>
      <c r="HT17" s="238"/>
      <c r="HU17" s="238"/>
      <c r="HV17" s="238"/>
      <c r="HW17" s="238"/>
      <c r="HX17" s="238"/>
      <c r="HY17" s="238"/>
      <c r="HZ17" s="238"/>
      <c r="IA17" s="238"/>
      <c r="IB17" s="238"/>
      <c r="IC17" s="238"/>
      <c r="ID17" s="238"/>
      <c r="IE17" s="238"/>
      <c r="IF17" s="238"/>
      <c r="IG17" s="238"/>
      <c r="IH17" s="238"/>
      <c r="II17" s="238"/>
      <c r="IJ17" s="238"/>
      <c r="IK17" s="238"/>
      <c r="IL17" s="238"/>
      <c r="IM17" s="238"/>
      <c r="IN17" s="238"/>
      <c r="IO17" s="238"/>
      <c r="IP17" s="238"/>
      <c r="IQ17" s="238"/>
      <c r="IR17" s="238"/>
      <c r="IS17" s="238"/>
      <c r="IT17" s="238"/>
      <c r="IU17" s="238"/>
      <c r="IV17" s="238"/>
    </row>
    <row r="18" spans="1:256" s="262" customFormat="1" ht="19.5" customHeight="1">
      <c r="A18" s="96" t="s">
        <v>317</v>
      </c>
      <c r="B18" s="292">
        <v>150</v>
      </c>
      <c r="C18" s="291">
        <v>6</v>
      </c>
      <c r="D18" s="26"/>
      <c r="E18" s="26"/>
      <c r="F18" s="49"/>
      <c r="G18" s="49"/>
      <c r="H18" s="49"/>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c r="IN18" s="238"/>
      <c r="IO18" s="238"/>
      <c r="IP18" s="238"/>
      <c r="IQ18" s="238"/>
      <c r="IR18" s="238"/>
      <c r="IS18" s="238"/>
      <c r="IT18" s="238"/>
      <c r="IU18" s="238"/>
      <c r="IV18" s="238"/>
    </row>
    <row r="19" spans="1:256" s="262" customFormat="1" ht="19.5" customHeight="1">
      <c r="A19" s="96" t="s">
        <v>318</v>
      </c>
      <c r="B19" s="292">
        <v>190</v>
      </c>
      <c r="C19" s="291">
        <v>8</v>
      </c>
      <c r="D19" s="26"/>
      <c r="E19" s="26"/>
      <c r="F19" s="49"/>
      <c r="G19" s="49"/>
      <c r="H19" s="49"/>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pans="1:256" s="262" customFormat="1" ht="19.5" customHeight="1">
      <c r="A20" s="96" t="s">
        <v>319</v>
      </c>
      <c r="B20" s="292">
        <v>200</v>
      </c>
      <c r="C20" s="291">
        <v>13</v>
      </c>
      <c r="D20" s="26"/>
      <c r="E20" s="26"/>
      <c r="F20" s="49"/>
      <c r="G20" s="49"/>
      <c r="H20" s="49"/>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c r="HD20" s="238"/>
      <c r="HE20" s="238"/>
      <c r="HF20" s="238"/>
      <c r="HG20" s="238"/>
      <c r="HH20" s="238"/>
      <c r="HI20" s="238"/>
      <c r="HJ20" s="238"/>
      <c r="HK20" s="238"/>
      <c r="HL20" s="238"/>
      <c r="HM20" s="238"/>
      <c r="HN20" s="238"/>
      <c r="HO20" s="238"/>
      <c r="HP20" s="238"/>
      <c r="HQ20" s="238"/>
      <c r="HR20" s="238"/>
      <c r="HS20" s="238"/>
      <c r="HT20" s="238"/>
      <c r="HU20" s="238"/>
      <c r="HV20" s="238"/>
      <c r="HW20" s="238"/>
      <c r="HX20" s="238"/>
      <c r="HY20" s="238"/>
      <c r="HZ20" s="238"/>
      <c r="IA20" s="238"/>
      <c r="IB20" s="238"/>
      <c r="IC20" s="238"/>
      <c r="ID20" s="238"/>
      <c r="IE20" s="238"/>
      <c r="IF20" s="238"/>
      <c r="IG20" s="238"/>
      <c r="IH20" s="238"/>
      <c r="II20" s="238"/>
      <c r="IJ20" s="238"/>
      <c r="IK20" s="238"/>
      <c r="IL20" s="238"/>
      <c r="IM20" s="238"/>
      <c r="IN20" s="238"/>
      <c r="IO20" s="238"/>
      <c r="IP20" s="238"/>
      <c r="IQ20" s="238"/>
      <c r="IR20" s="238"/>
      <c r="IS20" s="238"/>
      <c r="IT20" s="238"/>
      <c r="IU20" s="238"/>
      <c r="IV20" s="238"/>
    </row>
    <row r="21" spans="1:256" s="262" customFormat="1" ht="19.5" customHeight="1">
      <c r="A21" s="96" t="s">
        <v>320</v>
      </c>
      <c r="B21" s="292">
        <v>200</v>
      </c>
      <c r="C21" s="291">
        <v>13</v>
      </c>
      <c r="D21" s="26"/>
      <c r="E21" s="26"/>
      <c r="F21" s="49"/>
      <c r="G21" s="49"/>
      <c r="H21" s="49"/>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8"/>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38"/>
      <c r="EU21" s="238"/>
      <c r="EV21" s="238"/>
      <c r="EW21" s="238"/>
      <c r="EX21" s="238"/>
      <c r="EY21" s="238"/>
      <c r="EZ21" s="238"/>
      <c r="FA21" s="238"/>
      <c r="FB21" s="238"/>
      <c r="FC21" s="238"/>
      <c r="FD21" s="238"/>
      <c r="FE21" s="238"/>
      <c r="FF21" s="238"/>
      <c r="FG21" s="238"/>
      <c r="FH21" s="238"/>
      <c r="FI21" s="238"/>
      <c r="FJ21" s="238"/>
      <c r="FK21" s="238"/>
      <c r="FL21" s="238"/>
      <c r="FM21" s="238"/>
      <c r="FN21" s="238"/>
      <c r="FO21" s="238"/>
      <c r="FP21" s="238"/>
      <c r="FQ21" s="238"/>
      <c r="FR21" s="238"/>
      <c r="FS21" s="238"/>
      <c r="FT21" s="238"/>
      <c r="FU21" s="238"/>
      <c r="FV21" s="238"/>
      <c r="FW21" s="238"/>
      <c r="FX21" s="238"/>
      <c r="FY21" s="238"/>
      <c r="FZ21" s="238"/>
      <c r="GA21" s="238"/>
      <c r="GB21" s="238"/>
      <c r="GC21" s="238"/>
      <c r="GD21" s="238"/>
      <c r="GE21" s="238"/>
      <c r="GF21" s="238"/>
      <c r="GG21" s="238"/>
      <c r="GH21" s="238"/>
      <c r="GI21" s="238"/>
      <c r="GJ21" s="238"/>
      <c r="GK21" s="238"/>
      <c r="GL21" s="238"/>
      <c r="GM21" s="238"/>
      <c r="GN21" s="238"/>
      <c r="GO21" s="238"/>
      <c r="GP21" s="238"/>
      <c r="GQ21" s="238"/>
      <c r="GR21" s="238"/>
      <c r="GS21" s="238"/>
      <c r="GT21" s="238"/>
      <c r="GU21" s="238"/>
      <c r="GV21" s="238"/>
      <c r="GW21" s="238"/>
      <c r="GX21" s="238"/>
      <c r="GY21" s="238"/>
      <c r="GZ21" s="238"/>
      <c r="HA21" s="238"/>
      <c r="HB21" s="238"/>
      <c r="HC21" s="238"/>
      <c r="HD21" s="238"/>
      <c r="HE21" s="238"/>
      <c r="HF21" s="238"/>
      <c r="HG21" s="238"/>
      <c r="HH21" s="238"/>
      <c r="HI21" s="238"/>
      <c r="HJ21" s="238"/>
      <c r="HK21" s="238"/>
      <c r="HL21" s="238"/>
      <c r="HM21" s="238"/>
      <c r="HN21" s="238"/>
      <c r="HO21" s="238"/>
      <c r="HP21" s="238"/>
      <c r="HQ21" s="238"/>
      <c r="HR21" s="238"/>
      <c r="HS21" s="238"/>
      <c r="HT21" s="238"/>
      <c r="HU21" s="238"/>
      <c r="HV21" s="238"/>
      <c r="HW21" s="238"/>
      <c r="HX21" s="238"/>
      <c r="HY21" s="238"/>
      <c r="HZ21" s="238"/>
      <c r="IA21" s="238"/>
      <c r="IB21" s="238"/>
      <c r="IC21" s="238"/>
      <c r="ID21" s="238"/>
      <c r="IE21" s="238"/>
      <c r="IF21" s="238"/>
      <c r="IG21" s="238"/>
      <c r="IH21" s="238"/>
      <c r="II21" s="238"/>
      <c r="IJ21" s="238"/>
      <c r="IK21" s="238"/>
      <c r="IL21" s="238"/>
      <c r="IM21" s="238"/>
      <c r="IN21" s="238"/>
      <c r="IO21" s="238"/>
      <c r="IP21" s="238"/>
      <c r="IQ21" s="238"/>
      <c r="IR21" s="238"/>
      <c r="IS21" s="238"/>
      <c r="IT21" s="238"/>
      <c r="IU21" s="238"/>
      <c r="IV21" s="238"/>
    </row>
    <row r="22" spans="1:256" s="262" customFormat="1" ht="19.5" customHeight="1">
      <c r="A22" s="96" t="s">
        <v>321</v>
      </c>
      <c r="B22" s="292">
        <v>190</v>
      </c>
      <c r="C22" s="291">
        <v>8</v>
      </c>
      <c r="D22" s="26"/>
      <c r="E22" s="26"/>
      <c r="F22" s="49"/>
      <c r="G22" s="49"/>
      <c r="H22" s="49"/>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c r="EU22" s="238"/>
      <c r="EV22" s="238"/>
      <c r="EW22" s="238"/>
      <c r="EX22" s="238"/>
      <c r="EY22" s="238"/>
      <c r="EZ22" s="238"/>
      <c r="FA22" s="238"/>
      <c r="FB22" s="238"/>
      <c r="FC22" s="238"/>
      <c r="FD22" s="238"/>
      <c r="FE22" s="238"/>
      <c r="FF22" s="238"/>
      <c r="FG22" s="238"/>
      <c r="FH22" s="238"/>
      <c r="FI22" s="238"/>
      <c r="FJ22" s="238"/>
      <c r="FK22" s="238"/>
      <c r="FL22" s="238"/>
      <c r="FM22" s="238"/>
      <c r="FN22" s="238"/>
      <c r="FO22" s="238"/>
      <c r="FP22" s="238"/>
      <c r="FQ22" s="238"/>
      <c r="FR22" s="238"/>
      <c r="FS22" s="238"/>
      <c r="FT22" s="238"/>
      <c r="FU22" s="238"/>
      <c r="FV22" s="238"/>
      <c r="FW22" s="238"/>
      <c r="FX22" s="238"/>
      <c r="FY22" s="238"/>
      <c r="FZ22" s="238"/>
      <c r="GA22" s="238"/>
      <c r="GB22" s="238"/>
      <c r="GC22" s="238"/>
      <c r="GD22" s="238"/>
      <c r="GE22" s="238"/>
      <c r="GF22" s="238"/>
      <c r="GG22" s="238"/>
      <c r="GH22" s="238"/>
      <c r="GI22" s="238"/>
      <c r="GJ22" s="238"/>
      <c r="GK22" s="238"/>
      <c r="GL22" s="238"/>
      <c r="GM22" s="238"/>
      <c r="GN22" s="238"/>
      <c r="GO22" s="238"/>
      <c r="GP22" s="238"/>
      <c r="GQ22" s="238"/>
      <c r="GR22" s="238"/>
      <c r="GS22" s="238"/>
      <c r="GT22" s="238"/>
      <c r="GU22" s="238"/>
      <c r="GV22" s="238"/>
      <c r="GW22" s="238"/>
      <c r="GX22" s="238"/>
      <c r="GY22" s="238"/>
      <c r="GZ22" s="238"/>
      <c r="HA22" s="238"/>
      <c r="HB22" s="238"/>
      <c r="HC22" s="238"/>
      <c r="HD22" s="238"/>
      <c r="HE22" s="238"/>
      <c r="HF22" s="238"/>
      <c r="HG22" s="238"/>
      <c r="HH22" s="238"/>
      <c r="HI22" s="238"/>
      <c r="HJ22" s="238"/>
      <c r="HK22" s="238"/>
      <c r="HL22" s="238"/>
      <c r="HM22" s="238"/>
      <c r="HN22" s="238"/>
      <c r="HO22" s="238"/>
      <c r="HP22" s="238"/>
      <c r="HQ22" s="238"/>
      <c r="HR22" s="238"/>
      <c r="HS22" s="238"/>
      <c r="HT22" s="238"/>
      <c r="HU22" s="238"/>
      <c r="HV22" s="238"/>
      <c r="HW22" s="238"/>
      <c r="HX22" s="238"/>
      <c r="HY22" s="238"/>
      <c r="HZ22" s="238"/>
      <c r="IA22" s="238"/>
      <c r="IB22" s="238"/>
      <c r="IC22" s="238"/>
      <c r="ID22" s="238"/>
      <c r="IE22" s="238"/>
      <c r="IF22" s="238"/>
      <c r="IG22" s="238"/>
      <c r="IH22" s="238"/>
      <c r="II22" s="238"/>
      <c r="IJ22" s="238"/>
      <c r="IK22" s="238"/>
      <c r="IL22" s="238"/>
      <c r="IM22" s="238"/>
      <c r="IN22" s="238"/>
      <c r="IO22" s="238"/>
      <c r="IP22" s="238"/>
      <c r="IQ22" s="238"/>
      <c r="IR22" s="238"/>
      <c r="IS22" s="238"/>
      <c r="IT22" s="238"/>
      <c r="IU22" s="238"/>
      <c r="IV22" s="238"/>
    </row>
    <row r="23" spans="1:256" s="262" customFormat="1" ht="19.5" customHeight="1">
      <c r="A23" s="96" t="s">
        <v>322</v>
      </c>
      <c r="B23" s="292">
        <v>200</v>
      </c>
      <c r="C23" s="291">
        <v>13</v>
      </c>
      <c r="D23" s="26"/>
      <c r="E23" s="26"/>
      <c r="F23" s="49"/>
      <c r="G23" s="49"/>
      <c r="H23" s="49"/>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238"/>
      <c r="CU23" s="238"/>
      <c r="CV23" s="238"/>
      <c r="CW23" s="238"/>
      <c r="CX23" s="238"/>
      <c r="CY23" s="238"/>
      <c r="CZ23" s="238"/>
      <c r="DA23" s="238"/>
      <c r="DB23" s="238"/>
      <c r="DC23" s="238"/>
      <c r="DD23" s="238"/>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38"/>
      <c r="FH23" s="238"/>
      <c r="FI23" s="238"/>
      <c r="FJ23" s="238"/>
      <c r="FK23" s="238"/>
      <c r="FL23" s="238"/>
      <c r="FM23" s="238"/>
      <c r="FN23" s="238"/>
      <c r="FO23" s="238"/>
      <c r="FP23" s="238"/>
      <c r="FQ23" s="238"/>
      <c r="FR23" s="238"/>
      <c r="FS23" s="238"/>
      <c r="FT23" s="238"/>
      <c r="FU23" s="238"/>
      <c r="FV23" s="238"/>
      <c r="FW23" s="238"/>
      <c r="FX23" s="238"/>
      <c r="FY23" s="238"/>
      <c r="FZ23" s="238"/>
      <c r="GA23" s="238"/>
      <c r="GB23" s="238"/>
      <c r="GC23" s="238"/>
      <c r="GD23" s="238"/>
      <c r="GE23" s="238"/>
      <c r="GF23" s="238"/>
      <c r="GG23" s="238"/>
      <c r="GH23" s="238"/>
      <c r="GI23" s="238"/>
      <c r="GJ23" s="238"/>
      <c r="GK23" s="238"/>
      <c r="GL23" s="238"/>
      <c r="GM23" s="238"/>
      <c r="GN23" s="238"/>
      <c r="GO23" s="238"/>
      <c r="GP23" s="238"/>
      <c r="GQ23" s="238"/>
      <c r="GR23" s="238"/>
      <c r="GS23" s="238"/>
      <c r="GT23" s="238"/>
      <c r="GU23" s="238"/>
      <c r="GV23" s="238"/>
      <c r="GW23" s="238"/>
      <c r="GX23" s="238"/>
      <c r="GY23" s="238"/>
      <c r="GZ23" s="238"/>
      <c r="HA23" s="238"/>
      <c r="HB23" s="238"/>
      <c r="HC23" s="238"/>
      <c r="HD23" s="238"/>
      <c r="HE23" s="238"/>
      <c r="HF23" s="238"/>
      <c r="HG23" s="238"/>
      <c r="HH23" s="238"/>
      <c r="HI23" s="238"/>
      <c r="HJ23" s="238"/>
      <c r="HK23" s="238"/>
      <c r="HL23" s="238"/>
      <c r="HM23" s="238"/>
      <c r="HN23" s="238"/>
      <c r="HO23" s="238"/>
      <c r="HP23" s="238"/>
      <c r="HQ23" s="238"/>
      <c r="HR23" s="238"/>
      <c r="HS23" s="238"/>
      <c r="HT23" s="238"/>
      <c r="HU23" s="238"/>
      <c r="HV23" s="238"/>
      <c r="HW23" s="238"/>
      <c r="HX23" s="238"/>
      <c r="HY23" s="238"/>
      <c r="HZ23" s="238"/>
      <c r="IA23" s="238"/>
      <c r="IB23" s="238"/>
      <c r="IC23" s="238"/>
      <c r="ID23" s="238"/>
      <c r="IE23" s="238"/>
      <c r="IF23" s="238"/>
      <c r="IG23" s="238"/>
      <c r="IH23" s="238"/>
      <c r="II23" s="238"/>
      <c r="IJ23" s="238"/>
      <c r="IK23" s="238"/>
      <c r="IL23" s="238"/>
      <c r="IM23" s="238"/>
      <c r="IN23" s="238"/>
      <c r="IO23" s="238"/>
      <c r="IP23" s="238"/>
      <c r="IQ23" s="238"/>
      <c r="IR23" s="238"/>
      <c r="IS23" s="238"/>
      <c r="IT23" s="238"/>
      <c r="IU23" s="238"/>
      <c r="IV23" s="238"/>
    </row>
    <row r="24" spans="1:256" s="262" customFormat="1" ht="19.5" customHeight="1">
      <c r="A24" s="95" t="s">
        <v>323</v>
      </c>
      <c r="B24" s="290">
        <v>190</v>
      </c>
      <c r="C24" s="289">
        <v>8</v>
      </c>
      <c r="D24" s="26"/>
      <c r="E24" s="26"/>
      <c r="F24" s="49"/>
      <c r="G24" s="49"/>
      <c r="H24" s="49"/>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c r="IF24" s="238"/>
      <c r="IG24" s="238"/>
      <c r="IH24" s="238"/>
      <c r="II24" s="238"/>
      <c r="IJ24" s="238"/>
      <c r="IK24" s="238"/>
      <c r="IL24" s="238"/>
      <c r="IM24" s="238"/>
      <c r="IN24" s="238"/>
      <c r="IO24" s="238"/>
      <c r="IP24" s="238"/>
      <c r="IQ24" s="238"/>
      <c r="IR24" s="238"/>
      <c r="IS24" s="238"/>
      <c r="IT24" s="238"/>
      <c r="IU24" s="238"/>
      <c r="IV24" s="238"/>
    </row>
    <row r="25" spans="1:256" s="262" customFormat="1" ht="19.5" customHeight="1">
      <c r="A25" s="95" t="s">
        <v>324</v>
      </c>
      <c r="B25" s="290">
        <v>200</v>
      </c>
      <c r="C25" s="289">
        <v>13</v>
      </c>
      <c r="D25" s="26"/>
      <c r="E25" s="26"/>
      <c r="F25" s="49"/>
      <c r="G25" s="49"/>
      <c r="H25" s="49"/>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c r="II25" s="238"/>
      <c r="IJ25" s="238"/>
      <c r="IK25" s="238"/>
      <c r="IL25" s="238"/>
      <c r="IM25" s="238"/>
      <c r="IN25" s="238"/>
      <c r="IO25" s="238"/>
      <c r="IP25" s="238"/>
      <c r="IQ25" s="238"/>
      <c r="IR25" s="238"/>
      <c r="IS25" s="238"/>
      <c r="IT25" s="238"/>
      <c r="IU25" s="238"/>
      <c r="IV25" s="238"/>
    </row>
    <row r="26" spans="1:256" s="262" customFormat="1" ht="19.5" customHeight="1">
      <c r="A26" s="95" t="s">
        <v>325</v>
      </c>
      <c r="B26" s="290">
        <v>150</v>
      </c>
      <c r="C26" s="289">
        <v>6</v>
      </c>
      <c r="D26" s="26"/>
      <c r="E26" s="26"/>
      <c r="F26" s="49"/>
      <c r="G26" s="49"/>
      <c r="H26" s="49"/>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238"/>
      <c r="FA26" s="238"/>
      <c r="FB26" s="238"/>
      <c r="FC26" s="238"/>
      <c r="FD26" s="238"/>
      <c r="FE26" s="238"/>
      <c r="FF26" s="238"/>
      <c r="FG26" s="238"/>
      <c r="FH26" s="238"/>
      <c r="FI26" s="238"/>
      <c r="FJ26" s="238"/>
      <c r="FK26" s="238"/>
      <c r="FL26" s="238"/>
      <c r="FM26" s="238"/>
      <c r="FN26" s="238"/>
      <c r="FO26" s="238"/>
      <c r="FP26" s="238"/>
      <c r="FQ26" s="238"/>
      <c r="FR26" s="238"/>
      <c r="FS26" s="238"/>
      <c r="FT26" s="238"/>
      <c r="FU26" s="238"/>
      <c r="FV26" s="238"/>
      <c r="FW26" s="238"/>
      <c r="FX26" s="238"/>
      <c r="FY26" s="238"/>
      <c r="FZ26" s="238"/>
      <c r="GA26" s="238"/>
      <c r="GB26" s="238"/>
      <c r="GC26" s="238"/>
      <c r="GD26" s="238"/>
      <c r="GE26" s="238"/>
      <c r="GF26" s="238"/>
      <c r="GG26" s="238"/>
      <c r="GH26" s="238"/>
      <c r="GI26" s="238"/>
      <c r="GJ26" s="238"/>
      <c r="GK26" s="238"/>
      <c r="GL26" s="238"/>
      <c r="GM26" s="238"/>
      <c r="GN26" s="238"/>
      <c r="GO26" s="238"/>
      <c r="GP26" s="238"/>
      <c r="GQ26" s="238"/>
      <c r="GR26" s="238"/>
      <c r="GS26" s="238"/>
      <c r="GT26" s="238"/>
      <c r="GU26" s="238"/>
      <c r="GV26" s="238"/>
      <c r="GW26" s="238"/>
      <c r="GX26" s="238"/>
      <c r="GY26" s="238"/>
      <c r="GZ26" s="238"/>
      <c r="HA26" s="238"/>
      <c r="HB26" s="238"/>
      <c r="HC26" s="238"/>
      <c r="HD26" s="238"/>
      <c r="HE26" s="238"/>
      <c r="HF26" s="238"/>
      <c r="HG26" s="238"/>
      <c r="HH26" s="238"/>
      <c r="HI26" s="238"/>
      <c r="HJ26" s="238"/>
      <c r="HK26" s="238"/>
      <c r="HL26" s="238"/>
      <c r="HM26" s="238"/>
      <c r="HN26" s="238"/>
      <c r="HO26" s="238"/>
      <c r="HP26" s="238"/>
      <c r="HQ26" s="238"/>
      <c r="HR26" s="238"/>
      <c r="HS26" s="238"/>
      <c r="HT26" s="238"/>
      <c r="HU26" s="238"/>
      <c r="HV26" s="238"/>
      <c r="HW26" s="238"/>
      <c r="HX26" s="238"/>
      <c r="HY26" s="238"/>
      <c r="HZ26" s="238"/>
      <c r="IA26" s="238"/>
      <c r="IB26" s="238"/>
      <c r="IC26" s="238"/>
      <c r="ID26" s="238"/>
      <c r="IE26" s="238"/>
      <c r="IF26" s="238"/>
      <c r="IG26" s="238"/>
      <c r="IH26" s="238"/>
      <c r="II26" s="238"/>
      <c r="IJ26" s="238"/>
      <c r="IK26" s="238"/>
      <c r="IL26" s="238"/>
      <c r="IM26" s="238"/>
      <c r="IN26" s="238"/>
      <c r="IO26" s="238"/>
      <c r="IP26" s="238"/>
      <c r="IQ26" s="238"/>
      <c r="IR26" s="238"/>
      <c r="IS26" s="238"/>
      <c r="IT26" s="238"/>
      <c r="IU26" s="238"/>
      <c r="IV26" s="238"/>
    </row>
    <row r="27" spans="1:256" s="262" customFormat="1" ht="19.5" customHeight="1">
      <c r="A27" s="95" t="s">
        <v>326</v>
      </c>
      <c r="B27" s="290">
        <v>200</v>
      </c>
      <c r="C27" s="289">
        <v>13</v>
      </c>
      <c r="D27" s="26"/>
      <c r="E27" s="26"/>
      <c r="F27" s="49"/>
      <c r="G27" s="49"/>
      <c r="H27" s="49"/>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c r="EK27" s="238"/>
      <c r="EL27" s="238"/>
      <c r="EM27" s="238"/>
      <c r="EN27" s="238"/>
      <c r="EO27" s="238"/>
      <c r="EP27" s="238"/>
      <c r="EQ27" s="238"/>
      <c r="ER27" s="238"/>
      <c r="ES27" s="238"/>
      <c r="ET27" s="238"/>
      <c r="EU27" s="238"/>
      <c r="EV27" s="238"/>
      <c r="EW27" s="238"/>
      <c r="EX27" s="238"/>
      <c r="EY27" s="238"/>
      <c r="EZ27" s="238"/>
      <c r="FA27" s="238"/>
      <c r="FB27" s="238"/>
      <c r="FC27" s="238"/>
      <c r="FD27" s="238"/>
      <c r="FE27" s="238"/>
      <c r="FF27" s="238"/>
      <c r="FG27" s="238"/>
      <c r="FH27" s="238"/>
      <c r="FI27" s="238"/>
      <c r="FJ27" s="238"/>
      <c r="FK27" s="238"/>
      <c r="FL27" s="238"/>
      <c r="FM27" s="238"/>
      <c r="FN27" s="238"/>
      <c r="FO27" s="238"/>
      <c r="FP27" s="238"/>
      <c r="FQ27" s="238"/>
      <c r="FR27" s="238"/>
      <c r="FS27" s="238"/>
      <c r="FT27" s="238"/>
      <c r="FU27" s="238"/>
      <c r="FV27" s="238"/>
      <c r="FW27" s="238"/>
      <c r="FX27" s="238"/>
      <c r="FY27" s="238"/>
      <c r="FZ27" s="238"/>
      <c r="GA27" s="238"/>
      <c r="GB27" s="238"/>
      <c r="GC27" s="238"/>
      <c r="GD27" s="238"/>
      <c r="GE27" s="238"/>
      <c r="GF27" s="238"/>
      <c r="GG27" s="238"/>
      <c r="GH27" s="238"/>
      <c r="GI27" s="238"/>
      <c r="GJ27" s="238"/>
      <c r="GK27" s="238"/>
      <c r="GL27" s="238"/>
      <c r="GM27" s="238"/>
      <c r="GN27" s="238"/>
      <c r="GO27" s="238"/>
      <c r="GP27" s="238"/>
      <c r="GQ27" s="238"/>
      <c r="GR27" s="238"/>
      <c r="GS27" s="238"/>
      <c r="GT27" s="238"/>
      <c r="GU27" s="238"/>
      <c r="GV27" s="238"/>
      <c r="GW27" s="238"/>
      <c r="GX27" s="238"/>
      <c r="GY27" s="238"/>
      <c r="GZ27" s="238"/>
      <c r="HA27" s="238"/>
      <c r="HB27" s="238"/>
      <c r="HC27" s="238"/>
      <c r="HD27" s="238"/>
      <c r="HE27" s="238"/>
      <c r="HF27" s="238"/>
      <c r="HG27" s="238"/>
      <c r="HH27" s="238"/>
      <c r="HI27" s="238"/>
      <c r="HJ27" s="238"/>
      <c r="HK27" s="238"/>
      <c r="HL27" s="238"/>
      <c r="HM27" s="238"/>
      <c r="HN27" s="238"/>
      <c r="HO27" s="238"/>
      <c r="HP27" s="238"/>
      <c r="HQ27" s="238"/>
      <c r="HR27" s="238"/>
      <c r="HS27" s="238"/>
      <c r="HT27" s="238"/>
      <c r="HU27" s="238"/>
      <c r="HV27" s="238"/>
      <c r="HW27" s="238"/>
      <c r="HX27" s="238"/>
      <c r="HY27" s="238"/>
      <c r="HZ27" s="238"/>
      <c r="IA27" s="238"/>
      <c r="IB27" s="238"/>
      <c r="IC27" s="238"/>
      <c r="ID27" s="238"/>
      <c r="IE27" s="238"/>
      <c r="IF27" s="238"/>
      <c r="IG27" s="238"/>
      <c r="IH27" s="238"/>
      <c r="II27" s="238"/>
      <c r="IJ27" s="238"/>
      <c r="IK27" s="238"/>
      <c r="IL27" s="238"/>
      <c r="IM27" s="238"/>
      <c r="IN27" s="238"/>
      <c r="IO27" s="238"/>
      <c r="IP27" s="238"/>
      <c r="IQ27" s="238"/>
      <c r="IR27" s="238"/>
      <c r="IS27" s="238"/>
      <c r="IT27" s="238"/>
      <c r="IU27" s="238"/>
      <c r="IV27" s="238"/>
    </row>
    <row r="28" spans="1:256" s="262" customFormat="1" ht="19.5" customHeight="1">
      <c r="A28" s="96" t="s">
        <v>327</v>
      </c>
      <c r="B28" s="292">
        <v>200</v>
      </c>
      <c r="C28" s="291">
        <v>13</v>
      </c>
      <c r="D28" s="26"/>
      <c r="E28" s="26"/>
      <c r="F28" s="49"/>
      <c r="G28" s="49"/>
      <c r="H28" s="49"/>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c r="EU28" s="238"/>
      <c r="EV28" s="238"/>
      <c r="EW28" s="238"/>
      <c r="EX28" s="238"/>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8"/>
      <c r="FZ28" s="238"/>
      <c r="GA28" s="238"/>
      <c r="GB28" s="238"/>
      <c r="GC28" s="238"/>
      <c r="GD28" s="238"/>
      <c r="GE28" s="238"/>
      <c r="GF28" s="238"/>
      <c r="GG28" s="238"/>
      <c r="GH28" s="238"/>
      <c r="GI28" s="238"/>
      <c r="GJ28" s="238"/>
      <c r="GK28" s="238"/>
      <c r="GL28" s="238"/>
      <c r="GM28" s="238"/>
      <c r="GN28" s="238"/>
      <c r="GO28" s="238"/>
      <c r="GP28" s="238"/>
      <c r="GQ28" s="238"/>
      <c r="GR28" s="238"/>
      <c r="GS28" s="238"/>
      <c r="GT28" s="238"/>
      <c r="GU28" s="238"/>
      <c r="GV28" s="238"/>
      <c r="GW28" s="238"/>
      <c r="GX28" s="238"/>
      <c r="GY28" s="238"/>
      <c r="GZ28" s="238"/>
      <c r="HA28" s="238"/>
      <c r="HB28" s="238"/>
      <c r="HC28" s="238"/>
      <c r="HD28" s="238"/>
      <c r="HE28" s="238"/>
      <c r="HF28" s="238"/>
      <c r="HG28" s="238"/>
      <c r="HH28" s="238"/>
      <c r="HI28" s="238"/>
      <c r="HJ28" s="238"/>
      <c r="HK28" s="238"/>
      <c r="HL28" s="238"/>
      <c r="HM28" s="238"/>
      <c r="HN28" s="238"/>
      <c r="HO28" s="238"/>
      <c r="HP28" s="238"/>
      <c r="HQ28" s="238"/>
      <c r="HR28" s="238"/>
      <c r="HS28" s="238"/>
      <c r="HT28" s="238"/>
      <c r="HU28" s="238"/>
      <c r="HV28" s="238"/>
      <c r="HW28" s="238"/>
      <c r="HX28" s="238"/>
      <c r="HY28" s="238"/>
      <c r="HZ28" s="238"/>
      <c r="IA28" s="238"/>
      <c r="IB28" s="238"/>
      <c r="IC28" s="238"/>
      <c r="ID28" s="238"/>
      <c r="IE28" s="238"/>
      <c r="IF28" s="238"/>
      <c r="IG28" s="238"/>
      <c r="IH28" s="238"/>
      <c r="II28" s="238"/>
      <c r="IJ28" s="238"/>
      <c r="IK28" s="238"/>
      <c r="IL28" s="238"/>
      <c r="IM28" s="238"/>
      <c r="IN28" s="238"/>
      <c r="IO28" s="238"/>
      <c r="IP28" s="238"/>
      <c r="IQ28" s="238"/>
      <c r="IR28" s="238"/>
      <c r="IS28" s="238"/>
      <c r="IT28" s="238"/>
      <c r="IU28" s="238"/>
      <c r="IV28" s="238"/>
    </row>
    <row r="29" spans="1:256" s="262" customFormat="1" ht="19.5" customHeight="1">
      <c r="A29" s="95" t="s">
        <v>328</v>
      </c>
      <c r="B29" s="290">
        <v>10</v>
      </c>
      <c r="C29" s="289">
        <v>2</v>
      </c>
      <c r="D29" s="26"/>
      <c r="E29" s="26"/>
      <c r="F29" s="49"/>
      <c r="G29" s="49"/>
      <c r="H29" s="49"/>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238"/>
      <c r="FR29" s="238"/>
      <c r="FS29" s="238"/>
      <c r="FT29" s="238"/>
      <c r="FU29" s="238"/>
      <c r="FV29" s="238"/>
      <c r="FW29" s="238"/>
      <c r="FX29" s="238"/>
      <c r="FY29" s="238"/>
      <c r="FZ29" s="238"/>
      <c r="GA29" s="238"/>
      <c r="GB29" s="238"/>
      <c r="GC29" s="238"/>
      <c r="GD29" s="238"/>
      <c r="GE29" s="238"/>
      <c r="GF29" s="238"/>
      <c r="GG29" s="238"/>
      <c r="GH29" s="238"/>
      <c r="GI29" s="238"/>
      <c r="GJ29" s="238"/>
      <c r="GK29" s="238"/>
      <c r="GL29" s="238"/>
      <c r="GM29" s="238"/>
      <c r="GN29" s="238"/>
      <c r="GO29" s="238"/>
      <c r="GP29" s="238"/>
      <c r="GQ29" s="238"/>
      <c r="GR29" s="238"/>
      <c r="GS29" s="238"/>
      <c r="GT29" s="238"/>
      <c r="GU29" s="238"/>
      <c r="GV29" s="238"/>
      <c r="GW29" s="238"/>
      <c r="GX29" s="238"/>
      <c r="GY29" s="238"/>
      <c r="GZ29" s="238"/>
      <c r="HA29" s="238"/>
      <c r="HB29" s="238"/>
      <c r="HC29" s="238"/>
      <c r="HD29" s="238"/>
      <c r="HE29" s="238"/>
      <c r="HF29" s="238"/>
      <c r="HG29" s="238"/>
      <c r="HH29" s="238"/>
      <c r="HI29" s="238"/>
      <c r="HJ29" s="238"/>
      <c r="HK29" s="238"/>
      <c r="HL29" s="238"/>
      <c r="HM29" s="238"/>
      <c r="HN29" s="238"/>
      <c r="HO29" s="238"/>
      <c r="HP29" s="238"/>
      <c r="HQ29" s="238"/>
      <c r="HR29" s="238"/>
      <c r="HS29" s="238"/>
      <c r="HT29" s="238"/>
      <c r="HU29" s="238"/>
      <c r="HV29" s="238"/>
      <c r="HW29" s="238"/>
      <c r="HX29" s="238"/>
      <c r="HY29" s="238"/>
      <c r="HZ29" s="238"/>
      <c r="IA29" s="238"/>
      <c r="IB29" s="238"/>
      <c r="IC29" s="238"/>
      <c r="ID29" s="238"/>
      <c r="IE29" s="238"/>
      <c r="IF29" s="238"/>
      <c r="IG29" s="238"/>
      <c r="IH29" s="238"/>
      <c r="II29" s="238"/>
      <c r="IJ29" s="238"/>
      <c r="IK29" s="238"/>
      <c r="IL29" s="238"/>
      <c r="IM29" s="238"/>
      <c r="IN29" s="238"/>
      <c r="IO29" s="238"/>
      <c r="IP29" s="238"/>
      <c r="IQ29" s="238"/>
      <c r="IR29" s="238"/>
      <c r="IS29" s="238"/>
      <c r="IT29" s="238"/>
      <c r="IU29" s="238"/>
      <c r="IV29" s="238"/>
    </row>
    <row r="30" spans="1:8" ht="19.5" customHeight="1">
      <c r="A30" s="95" t="s">
        <v>329</v>
      </c>
      <c r="B30" s="290">
        <v>10</v>
      </c>
      <c r="C30" s="289">
        <v>2</v>
      </c>
      <c r="D30" s="26"/>
      <c r="E30" s="26"/>
      <c r="F30" s="49"/>
      <c r="G30" s="49"/>
      <c r="H30" s="49"/>
    </row>
    <row r="31" spans="1:8" ht="19.5" customHeight="1">
      <c r="A31" s="95" t="s">
        <v>330</v>
      </c>
      <c r="B31" s="290">
        <v>10</v>
      </c>
      <c r="C31" s="289">
        <v>2</v>
      </c>
      <c r="D31" s="26"/>
      <c r="E31" s="26"/>
      <c r="F31" s="49"/>
      <c r="G31" s="49"/>
      <c r="H31" s="49"/>
    </row>
    <row r="32" spans="1:8" ht="19.5" customHeight="1">
      <c r="A32" s="95" t="s">
        <v>331</v>
      </c>
      <c r="B32" s="290">
        <v>10</v>
      </c>
      <c r="C32" s="289">
        <v>2</v>
      </c>
      <c r="D32" s="26"/>
      <c r="E32" s="26"/>
      <c r="F32" s="49"/>
      <c r="G32" s="49"/>
      <c r="H32" s="49"/>
    </row>
    <row r="33" spans="1:8" ht="19.5" customHeight="1">
      <c r="A33" s="95" t="s">
        <v>332</v>
      </c>
      <c r="B33" s="290">
        <v>200</v>
      </c>
      <c r="C33" s="289">
        <v>13</v>
      </c>
      <c r="D33" s="26"/>
      <c r="E33" s="26"/>
      <c r="F33" s="49"/>
      <c r="G33" s="49"/>
      <c r="H33" s="49"/>
    </row>
    <row r="34" spans="1:8" ht="19.5" customHeight="1">
      <c r="A34" s="95" t="s">
        <v>333</v>
      </c>
      <c r="B34" s="290">
        <v>200</v>
      </c>
      <c r="C34" s="289">
        <v>13</v>
      </c>
      <c r="D34" s="26"/>
      <c r="E34" s="26"/>
      <c r="F34" s="49"/>
      <c r="G34" s="49"/>
      <c r="H34" s="49"/>
    </row>
    <row r="35" spans="1:8" ht="19.5" customHeight="1">
      <c r="A35" s="95" t="s">
        <v>334</v>
      </c>
      <c r="B35" s="290">
        <v>200</v>
      </c>
      <c r="C35" s="289">
        <v>13</v>
      </c>
      <c r="D35" s="26"/>
      <c r="E35" s="26"/>
      <c r="F35" s="49"/>
      <c r="G35" s="49"/>
      <c r="H35" s="49"/>
    </row>
    <row r="36" spans="1:8" ht="19.5" customHeight="1">
      <c r="A36" s="95" t="s">
        <v>335</v>
      </c>
      <c r="B36" s="290">
        <v>10</v>
      </c>
      <c r="C36" s="289">
        <v>2</v>
      </c>
      <c r="D36" s="26"/>
      <c r="E36" s="26"/>
      <c r="F36" s="49"/>
      <c r="G36" s="49"/>
      <c r="H36" s="49"/>
    </row>
    <row r="37" spans="1:8" ht="19.5" customHeight="1">
      <c r="A37" s="95" t="s">
        <v>336</v>
      </c>
      <c r="B37" s="290">
        <v>200</v>
      </c>
      <c r="C37" s="289">
        <v>13</v>
      </c>
      <c r="D37" s="26"/>
      <c r="E37" s="26"/>
      <c r="F37" s="49"/>
      <c r="G37" s="49"/>
      <c r="H37" s="49"/>
    </row>
    <row r="38" spans="1:8" ht="19.5" customHeight="1">
      <c r="A38" s="95" t="s">
        <v>337</v>
      </c>
      <c r="B38" s="290">
        <v>10</v>
      </c>
      <c r="C38" s="289">
        <v>2</v>
      </c>
      <c r="D38" s="26"/>
      <c r="E38" s="26"/>
      <c r="F38" s="49"/>
      <c r="G38" s="49"/>
      <c r="H38" s="49"/>
    </row>
    <row r="39" spans="1:8" ht="19.5" customHeight="1">
      <c r="A39" s="95" t="s">
        <v>338</v>
      </c>
      <c r="B39" s="290">
        <v>200</v>
      </c>
      <c r="C39" s="289">
        <v>13</v>
      </c>
      <c r="D39" s="26"/>
      <c r="E39" s="26"/>
      <c r="F39" s="49"/>
      <c r="G39" s="49"/>
      <c r="H39" s="49"/>
    </row>
    <row r="40" spans="1:8" ht="15">
      <c r="A40" s="37"/>
      <c r="B40" s="37"/>
      <c r="C40" s="37"/>
      <c r="D40" s="37"/>
      <c r="E40" s="37"/>
      <c r="F40" s="37"/>
      <c r="G40" s="37"/>
      <c r="H40" s="41"/>
    </row>
    <row r="41" spans="1:12" ht="15">
      <c r="A41" s="444" t="s">
        <v>117</v>
      </c>
      <c r="B41" s="444"/>
      <c r="C41" s="444"/>
      <c r="D41" s="444"/>
      <c r="E41" s="444"/>
      <c r="F41" s="444"/>
      <c r="G41" s="444"/>
      <c r="H41" s="444"/>
      <c r="I41" s="444"/>
      <c r="L41" s="238"/>
    </row>
    <row r="42" spans="3:14" ht="15">
      <c r="C42" s="238"/>
      <c r="D42" s="238"/>
      <c r="E42" s="238"/>
      <c r="F42" s="238"/>
      <c r="G42" s="238"/>
      <c r="H42" s="238"/>
      <c r="I42" s="238"/>
      <c r="J42" s="238"/>
      <c r="L42" s="238"/>
      <c r="M42" s="238"/>
      <c r="N42" s="238"/>
    </row>
    <row r="43" spans="1:9" ht="15">
      <c r="A43" s="3"/>
      <c r="B43" s="6"/>
      <c r="C43" s="6"/>
      <c r="D43" s="415" t="s">
        <v>706</v>
      </c>
      <c r="E43" s="416"/>
      <c r="F43" s="417"/>
      <c r="G43" s="417"/>
      <c r="H43" s="417"/>
      <c r="I43" s="418"/>
    </row>
    <row r="44" spans="1:10" ht="75">
      <c r="A44" s="269" t="s">
        <v>114</v>
      </c>
      <c r="B44" s="269" t="s">
        <v>119</v>
      </c>
      <c r="C44" s="269" t="s">
        <v>120</v>
      </c>
      <c r="D44" s="268" t="s">
        <v>121</v>
      </c>
      <c r="E44" s="439" t="s">
        <v>418</v>
      </c>
      <c r="F44" s="440"/>
      <c r="G44" s="441" t="s">
        <v>705</v>
      </c>
      <c r="H44" s="445"/>
      <c r="I44" s="268" t="s">
        <v>123</v>
      </c>
      <c r="J44" s="44"/>
    </row>
    <row r="45" spans="1:9" ht="26.25" customHeight="1">
      <c r="A45" s="436" t="s">
        <v>340</v>
      </c>
      <c r="B45" s="423" t="s">
        <v>339</v>
      </c>
      <c r="C45" s="134">
        <v>10</v>
      </c>
      <c r="D45" s="202">
        <v>8482</v>
      </c>
      <c r="E45" s="131"/>
      <c r="F45" s="133" t="s">
        <v>419</v>
      </c>
      <c r="G45" s="131"/>
      <c r="H45" s="203">
        <v>2.8</v>
      </c>
      <c r="I45" s="204">
        <f>H45/C45*100</f>
        <v>27.999999999999996</v>
      </c>
    </row>
    <row r="46" spans="1:9" ht="26.25" customHeight="1">
      <c r="A46" s="437"/>
      <c r="B46" s="424"/>
      <c r="C46" s="135"/>
      <c r="D46" s="426" t="s">
        <v>704</v>
      </c>
      <c r="E46" s="427"/>
      <c r="F46" s="427"/>
      <c r="G46" s="427"/>
      <c r="H46" s="427"/>
      <c r="I46" s="428"/>
    </row>
    <row r="47" spans="1:14" ht="26.25" customHeight="1">
      <c r="A47" s="438"/>
      <c r="B47" s="425"/>
      <c r="C47" s="134">
        <v>10</v>
      </c>
      <c r="D47" s="205">
        <v>8488</v>
      </c>
      <c r="E47" s="131"/>
      <c r="F47" s="132">
        <f>(((D45+D47)/2)*((H45+H47)/2)/1000000)*B7*C7</f>
        <v>0.37334</v>
      </c>
      <c r="G47" s="131"/>
      <c r="H47" s="206">
        <v>1.6</v>
      </c>
      <c r="I47" s="207">
        <f>H47/C47*100</f>
        <v>16</v>
      </c>
      <c r="J47" s="238"/>
      <c r="L47" s="238"/>
      <c r="M47" s="238"/>
      <c r="N47" s="238"/>
    </row>
    <row r="48" spans="1:14" ht="26.25" customHeight="1">
      <c r="A48" s="412" t="s">
        <v>644</v>
      </c>
      <c r="B48" s="413"/>
      <c r="C48" s="413"/>
      <c r="D48" s="413"/>
      <c r="E48" s="413"/>
      <c r="F48" s="414"/>
      <c r="G48" s="414"/>
      <c r="H48" s="414"/>
      <c r="I48" s="414"/>
      <c r="J48" s="238"/>
      <c r="L48" s="238"/>
      <c r="M48" s="238"/>
      <c r="N48" s="238"/>
    </row>
    <row r="49" spans="3:14" ht="15">
      <c r="C49" s="238"/>
      <c r="D49" s="238"/>
      <c r="E49" s="238"/>
      <c r="F49" s="238"/>
      <c r="G49" s="238"/>
      <c r="H49" s="238"/>
      <c r="I49" s="238"/>
      <c r="J49" s="238"/>
      <c r="L49" s="238"/>
      <c r="M49" s="238"/>
      <c r="N49" s="238"/>
    </row>
    <row r="50" spans="4:13" ht="12.75" customHeight="1">
      <c r="D50" s="198"/>
      <c r="E50" s="198"/>
      <c r="F50" s="198"/>
      <c r="G50" s="198"/>
      <c r="H50" s="198"/>
      <c r="I50" s="198"/>
      <c r="K50" s="238"/>
      <c r="L50" s="238"/>
      <c r="M50" s="238"/>
    </row>
    <row r="51" spans="1:9" ht="15">
      <c r="A51" s="3"/>
      <c r="B51" s="6"/>
      <c r="C51" s="6"/>
      <c r="D51" s="415" t="s">
        <v>703</v>
      </c>
      <c r="E51" s="416"/>
      <c r="F51" s="417"/>
      <c r="G51" s="417"/>
      <c r="H51" s="417"/>
      <c r="I51" s="418"/>
    </row>
    <row r="52" spans="1:10" ht="75">
      <c r="A52" s="269" t="s">
        <v>114</v>
      </c>
      <c r="B52" s="269" t="s">
        <v>119</v>
      </c>
      <c r="C52" s="269" t="s">
        <v>120</v>
      </c>
      <c r="D52" s="268" t="s">
        <v>121</v>
      </c>
      <c r="E52" s="439" t="s">
        <v>418</v>
      </c>
      <c r="F52" s="440"/>
      <c r="G52" s="441" t="s">
        <v>122</v>
      </c>
      <c r="H52" s="442"/>
      <c r="I52" s="268" t="s">
        <v>123</v>
      </c>
      <c r="J52" s="44"/>
    </row>
    <row r="53" spans="1:9" ht="26.25" customHeight="1">
      <c r="A53" s="436" t="s">
        <v>341</v>
      </c>
      <c r="B53" s="423" t="s">
        <v>339</v>
      </c>
      <c r="C53" s="134">
        <v>15</v>
      </c>
      <c r="D53" s="199">
        <v>15859</v>
      </c>
      <c r="E53" s="136"/>
      <c r="F53" s="137" t="s">
        <v>419</v>
      </c>
      <c r="G53" s="136"/>
      <c r="H53" s="137">
        <v>2.5</v>
      </c>
      <c r="I53" s="204">
        <f>H53/C53*100</f>
        <v>16.666666666666664</v>
      </c>
    </row>
    <row r="54" spans="1:9" ht="26.25" customHeight="1">
      <c r="A54" s="437"/>
      <c r="B54" s="424"/>
      <c r="C54" s="135"/>
      <c r="D54" s="426" t="s">
        <v>702</v>
      </c>
      <c r="E54" s="427"/>
      <c r="F54" s="427"/>
      <c r="G54" s="427"/>
      <c r="H54" s="427"/>
      <c r="I54" s="428"/>
    </row>
    <row r="55" spans="1:14" ht="26.25" customHeight="1">
      <c r="A55" s="438"/>
      <c r="B55" s="425"/>
      <c r="C55" s="134">
        <v>15</v>
      </c>
      <c r="D55" s="200">
        <v>16380</v>
      </c>
      <c r="E55" s="136"/>
      <c r="F55" s="137">
        <f>(((D53+D55)/2)*((H53+H55)/2)/1000000)*B8*C8</f>
        <v>88.01247000000002</v>
      </c>
      <c r="G55" s="136"/>
      <c r="H55" s="137">
        <v>1.7</v>
      </c>
      <c r="I55" s="138">
        <f>H55/C55</f>
        <v>0.11333333333333333</v>
      </c>
      <c r="J55" s="238"/>
      <c r="L55" s="238"/>
      <c r="M55" s="238"/>
      <c r="N55" s="238"/>
    </row>
    <row r="56" spans="1:14" ht="26.25" customHeight="1">
      <c r="A56" s="412" t="s">
        <v>644</v>
      </c>
      <c r="B56" s="413"/>
      <c r="C56" s="413"/>
      <c r="D56" s="413"/>
      <c r="E56" s="413"/>
      <c r="F56" s="414"/>
      <c r="G56" s="414"/>
      <c r="H56" s="414"/>
      <c r="I56" s="414"/>
      <c r="J56" s="238"/>
      <c r="L56" s="238"/>
      <c r="M56" s="238"/>
      <c r="N56" s="238"/>
    </row>
    <row r="57" spans="1:14" ht="15.75" customHeight="1">
      <c r="A57" s="98"/>
      <c r="B57" s="99"/>
      <c r="C57" s="100"/>
      <c r="D57" s="101"/>
      <c r="E57" s="101"/>
      <c r="F57" s="102"/>
      <c r="G57" s="102"/>
      <c r="H57" s="97"/>
      <c r="I57" s="103"/>
      <c r="J57" s="238"/>
      <c r="L57" s="238"/>
      <c r="M57" s="238"/>
      <c r="N57" s="238"/>
    </row>
    <row r="58" spans="4:9" ht="15">
      <c r="D58" s="415" t="s">
        <v>701</v>
      </c>
      <c r="E58" s="416"/>
      <c r="F58" s="417"/>
      <c r="G58" s="417"/>
      <c r="H58" s="417"/>
      <c r="I58" s="418"/>
    </row>
    <row r="59" spans="1:10" ht="75">
      <c r="A59" s="269" t="s">
        <v>114</v>
      </c>
      <c r="B59" s="269" t="s">
        <v>119</v>
      </c>
      <c r="C59" s="269" t="s">
        <v>120</v>
      </c>
      <c r="D59" s="140" t="s">
        <v>121</v>
      </c>
      <c r="E59" s="434" t="s">
        <v>418</v>
      </c>
      <c r="F59" s="435"/>
      <c r="G59" s="429" t="s">
        <v>122</v>
      </c>
      <c r="H59" s="430"/>
      <c r="I59" s="140" t="s">
        <v>123</v>
      </c>
      <c r="J59" s="44"/>
    </row>
    <row r="60" spans="1:9" ht="26.25" customHeight="1">
      <c r="A60" s="436" t="s">
        <v>342</v>
      </c>
      <c r="B60" s="423" t="s">
        <v>339</v>
      </c>
      <c r="C60" s="141">
        <v>20</v>
      </c>
      <c r="D60" s="142">
        <v>17029</v>
      </c>
      <c r="E60" s="136"/>
      <c r="F60" s="137" t="s">
        <v>419</v>
      </c>
      <c r="G60" s="136"/>
      <c r="H60" s="137">
        <v>2.5</v>
      </c>
      <c r="I60" s="143">
        <f>H60/C60*100</f>
        <v>12.5</v>
      </c>
    </row>
    <row r="61" spans="1:9" ht="26.25" customHeight="1">
      <c r="A61" s="437"/>
      <c r="B61" s="424"/>
      <c r="C61" s="135"/>
      <c r="D61" s="426" t="s">
        <v>700</v>
      </c>
      <c r="E61" s="427"/>
      <c r="F61" s="427"/>
      <c r="G61" s="427"/>
      <c r="H61" s="427"/>
      <c r="I61" s="428"/>
    </row>
    <row r="62" spans="1:14" ht="26.25" customHeight="1">
      <c r="A62" s="438"/>
      <c r="B62" s="425"/>
      <c r="C62" s="134">
        <v>20</v>
      </c>
      <c r="D62" s="200">
        <v>15786</v>
      </c>
      <c r="E62" s="136"/>
      <c r="F62" s="137">
        <f>(((D60+D62)/2)*((H60+H62)/2)/1000000)*B9*C9</f>
        <v>49.8788</v>
      </c>
      <c r="G62" s="136"/>
      <c r="H62" s="137">
        <v>1.5</v>
      </c>
      <c r="I62" s="144">
        <f>H62/C62*100</f>
        <v>7.5</v>
      </c>
      <c r="J62" s="238"/>
      <c r="L62" s="238"/>
      <c r="M62" s="238"/>
      <c r="N62" s="238"/>
    </row>
    <row r="63" spans="1:14" ht="26.25" customHeight="1">
      <c r="A63" s="412" t="s">
        <v>644</v>
      </c>
      <c r="B63" s="413"/>
      <c r="C63" s="413"/>
      <c r="D63" s="413"/>
      <c r="E63" s="413"/>
      <c r="F63" s="414"/>
      <c r="G63" s="414"/>
      <c r="H63" s="414"/>
      <c r="I63" s="414"/>
      <c r="J63" s="238"/>
      <c r="L63" s="238"/>
      <c r="M63" s="238"/>
      <c r="N63" s="238"/>
    </row>
    <row r="65" spans="4:9" ht="15">
      <c r="D65" s="415" t="s">
        <v>699</v>
      </c>
      <c r="E65" s="416"/>
      <c r="F65" s="417"/>
      <c r="G65" s="417"/>
      <c r="H65" s="417"/>
      <c r="I65" s="418"/>
    </row>
    <row r="66" spans="1:10" ht="75">
      <c r="A66" s="269" t="s">
        <v>114</v>
      </c>
      <c r="B66" s="269" t="s">
        <v>119</v>
      </c>
      <c r="C66" s="269" t="s">
        <v>120</v>
      </c>
      <c r="D66" s="268" t="s">
        <v>121</v>
      </c>
      <c r="E66" s="439" t="s">
        <v>418</v>
      </c>
      <c r="F66" s="440"/>
      <c r="G66" s="441" t="s">
        <v>122</v>
      </c>
      <c r="H66" s="442"/>
      <c r="I66" s="268" t="s">
        <v>123</v>
      </c>
      <c r="J66" s="44"/>
    </row>
    <row r="67" spans="1:9" ht="26.25" customHeight="1">
      <c r="A67" s="436" t="s">
        <v>343</v>
      </c>
      <c r="B67" s="423" t="s">
        <v>339</v>
      </c>
      <c r="C67" s="147">
        <v>15</v>
      </c>
      <c r="D67" s="148">
        <v>3700</v>
      </c>
      <c r="E67" s="146"/>
      <c r="F67" s="139" t="s">
        <v>421</v>
      </c>
      <c r="G67" s="146"/>
      <c r="H67" s="139">
        <v>2.8</v>
      </c>
      <c r="I67" s="204">
        <f>H67/C67*100</f>
        <v>18.666666666666664</v>
      </c>
    </row>
    <row r="68" spans="1:9" ht="26.25" customHeight="1">
      <c r="A68" s="437"/>
      <c r="B68" s="424"/>
      <c r="C68" s="135"/>
      <c r="D68" s="426" t="s">
        <v>698</v>
      </c>
      <c r="E68" s="427"/>
      <c r="F68" s="427"/>
      <c r="G68" s="427"/>
      <c r="H68" s="427"/>
      <c r="I68" s="428"/>
    </row>
    <row r="69" spans="1:14" ht="26.25" customHeight="1">
      <c r="A69" s="438"/>
      <c r="B69" s="425"/>
      <c r="C69" s="134">
        <v>15</v>
      </c>
      <c r="D69" s="200">
        <v>3706</v>
      </c>
      <c r="E69" s="146"/>
      <c r="F69" s="139">
        <f>((D69+D67)/2)*((H67+H69)/2)/1000000*B10*C10</f>
        <v>7.498575000000001</v>
      </c>
      <c r="G69" s="146"/>
      <c r="H69" s="139">
        <v>1.7</v>
      </c>
      <c r="I69" s="138">
        <f>H69/C69*100</f>
        <v>11.333333333333332</v>
      </c>
      <c r="J69" s="238"/>
      <c r="L69" s="238"/>
      <c r="M69" s="238"/>
      <c r="N69" s="238"/>
    </row>
    <row r="70" spans="1:14" ht="26.25" customHeight="1">
      <c r="A70" s="412" t="s">
        <v>644</v>
      </c>
      <c r="B70" s="413"/>
      <c r="C70" s="413"/>
      <c r="D70" s="413"/>
      <c r="E70" s="413"/>
      <c r="F70" s="414"/>
      <c r="G70" s="414"/>
      <c r="H70" s="414"/>
      <c r="I70" s="414"/>
      <c r="J70" s="238"/>
      <c r="L70" s="238"/>
      <c r="M70" s="238"/>
      <c r="N70" s="238"/>
    </row>
    <row r="72" spans="4:9" ht="15">
      <c r="D72" s="415" t="s">
        <v>697</v>
      </c>
      <c r="E72" s="416"/>
      <c r="F72" s="417"/>
      <c r="G72" s="417"/>
      <c r="H72" s="417"/>
      <c r="I72" s="418"/>
    </row>
    <row r="73" spans="1:10" ht="75">
      <c r="A73" s="269" t="s">
        <v>114</v>
      </c>
      <c r="B73" s="269" t="s">
        <v>119</v>
      </c>
      <c r="C73" s="269" t="s">
        <v>120</v>
      </c>
      <c r="D73" s="140" t="s">
        <v>121</v>
      </c>
      <c r="E73" s="439" t="s">
        <v>418</v>
      </c>
      <c r="F73" s="440"/>
      <c r="G73" s="439" t="s">
        <v>122</v>
      </c>
      <c r="H73" s="440"/>
      <c r="I73" s="140" t="s">
        <v>123</v>
      </c>
      <c r="J73" s="44"/>
    </row>
    <row r="74" spans="1:9" ht="26.25" customHeight="1">
      <c r="A74" s="436" t="s">
        <v>344</v>
      </c>
      <c r="B74" s="423" t="s">
        <v>339</v>
      </c>
      <c r="C74" s="134">
        <v>15</v>
      </c>
      <c r="D74" s="145">
        <v>8573</v>
      </c>
      <c r="E74" s="146"/>
      <c r="F74" s="139" t="s">
        <v>422</v>
      </c>
      <c r="G74" s="146"/>
      <c r="H74" s="139">
        <v>2.3</v>
      </c>
      <c r="I74" s="208">
        <f>H74/C74*100</f>
        <v>15.333333333333332</v>
      </c>
    </row>
    <row r="75" spans="1:9" ht="26.25" customHeight="1">
      <c r="A75" s="437"/>
      <c r="B75" s="424"/>
      <c r="C75" s="135"/>
      <c r="D75" s="426" t="s">
        <v>696</v>
      </c>
      <c r="E75" s="427"/>
      <c r="F75" s="427"/>
      <c r="G75" s="427"/>
      <c r="H75" s="427"/>
      <c r="I75" s="428"/>
    </row>
    <row r="76" spans="1:14" ht="26.25" customHeight="1">
      <c r="A76" s="438"/>
      <c r="B76" s="425"/>
      <c r="C76" s="134">
        <v>15</v>
      </c>
      <c r="D76" s="200">
        <v>8596</v>
      </c>
      <c r="E76" s="146"/>
      <c r="F76" s="139">
        <f>((D74+D76)/2)*((H74+H76)/2)/1000000*B11*C11</f>
        <v>27.401723999999994</v>
      </c>
      <c r="G76" s="146"/>
      <c r="H76" s="139">
        <v>1.9</v>
      </c>
      <c r="I76" s="209">
        <f>H76/C76*100</f>
        <v>12.666666666666664</v>
      </c>
      <c r="J76" s="238"/>
      <c r="L76" s="238"/>
      <c r="M76" s="238"/>
      <c r="N76" s="238"/>
    </row>
    <row r="77" spans="1:9" ht="25.5" customHeight="1">
      <c r="A77" s="412" t="s">
        <v>644</v>
      </c>
      <c r="B77" s="413"/>
      <c r="C77" s="413"/>
      <c r="D77" s="413"/>
      <c r="E77" s="413"/>
      <c r="F77" s="414"/>
      <c r="G77" s="414"/>
      <c r="H77" s="414"/>
      <c r="I77" s="414"/>
    </row>
    <row r="78" ht="13.5" customHeight="1"/>
    <row r="79" spans="4:9" ht="15">
      <c r="D79" s="415" t="s">
        <v>695</v>
      </c>
      <c r="E79" s="416"/>
      <c r="F79" s="417"/>
      <c r="G79" s="417"/>
      <c r="H79" s="417"/>
      <c r="I79" s="418"/>
    </row>
    <row r="80" spans="1:10" ht="75">
      <c r="A80" s="269" t="s">
        <v>114</v>
      </c>
      <c r="B80" s="269" t="s">
        <v>119</v>
      </c>
      <c r="C80" s="269" t="s">
        <v>120</v>
      </c>
      <c r="D80" s="140" t="s">
        <v>121</v>
      </c>
      <c r="E80" s="439" t="s">
        <v>418</v>
      </c>
      <c r="F80" s="440"/>
      <c r="G80" s="434" t="s">
        <v>122</v>
      </c>
      <c r="H80" s="435"/>
      <c r="I80" s="140" t="s">
        <v>123</v>
      </c>
      <c r="J80" s="44"/>
    </row>
    <row r="81" spans="1:9" ht="26.25" customHeight="1">
      <c r="A81" s="436" t="s">
        <v>345</v>
      </c>
      <c r="B81" s="423" t="s">
        <v>339</v>
      </c>
      <c r="C81" s="134">
        <v>20</v>
      </c>
      <c r="D81" s="145">
        <v>70136</v>
      </c>
      <c r="E81" s="146"/>
      <c r="F81" s="139" t="s">
        <v>422</v>
      </c>
      <c r="G81" s="146"/>
      <c r="H81" s="139">
        <v>2.3</v>
      </c>
      <c r="I81" s="208">
        <f>H81/C81*100</f>
        <v>11.5</v>
      </c>
    </row>
    <row r="82" spans="1:9" ht="26.25" customHeight="1">
      <c r="A82" s="437"/>
      <c r="B82" s="424"/>
      <c r="C82" s="135"/>
      <c r="D82" s="426" t="s">
        <v>694</v>
      </c>
      <c r="E82" s="427"/>
      <c r="F82" s="427"/>
      <c r="G82" s="427"/>
      <c r="H82" s="427"/>
      <c r="I82" s="428"/>
    </row>
    <row r="83" spans="1:14" ht="26.25" customHeight="1">
      <c r="A83" s="438"/>
      <c r="B83" s="425"/>
      <c r="C83" s="134">
        <v>20</v>
      </c>
      <c r="D83" s="200">
        <v>71823</v>
      </c>
      <c r="E83" s="146"/>
      <c r="F83" s="139">
        <f>((D81+D83)/2)*((H81+H83)/2)/1000000*B12*C12</f>
        <v>137.34533249999998</v>
      </c>
      <c r="G83" s="146"/>
      <c r="H83" s="139">
        <v>2</v>
      </c>
      <c r="I83" s="144">
        <f>H83/C83*100</f>
        <v>10</v>
      </c>
      <c r="J83" s="238"/>
      <c r="L83" s="238"/>
      <c r="M83" s="238"/>
      <c r="N83" s="238"/>
    </row>
    <row r="84" spans="1:14" ht="26.25" customHeight="1">
      <c r="A84" s="412" t="s">
        <v>644</v>
      </c>
      <c r="B84" s="413"/>
      <c r="C84" s="413"/>
      <c r="D84" s="413"/>
      <c r="E84" s="413"/>
      <c r="F84" s="414"/>
      <c r="G84" s="414"/>
      <c r="H84" s="414"/>
      <c r="I84" s="414"/>
      <c r="J84" s="238"/>
      <c r="L84" s="238"/>
      <c r="M84" s="238"/>
      <c r="N84" s="238"/>
    </row>
    <row r="86" spans="4:9" ht="15">
      <c r="D86" s="415" t="s">
        <v>693</v>
      </c>
      <c r="E86" s="416"/>
      <c r="F86" s="417"/>
      <c r="G86" s="417"/>
      <c r="H86" s="417"/>
      <c r="I86" s="418"/>
    </row>
    <row r="87" spans="1:10" ht="75">
      <c r="A87" s="269" t="s">
        <v>114</v>
      </c>
      <c r="B87" s="269" t="s">
        <v>119</v>
      </c>
      <c r="C87" s="269" t="s">
        <v>120</v>
      </c>
      <c r="D87" s="140" t="s">
        <v>121</v>
      </c>
      <c r="E87" s="429" t="s">
        <v>418</v>
      </c>
      <c r="F87" s="430"/>
      <c r="G87" s="429" t="s">
        <v>122</v>
      </c>
      <c r="H87" s="430"/>
      <c r="I87" s="140" t="s">
        <v>123</v>
      </c>
      <c r="J87" s="44"/>
    </row>
    <row r="88" spans="1:9" ht="26.25" customHeight="1">
      <c r="A88" s="436" t="s">
        <v>347</v>
      </c>
      <c r="B88" s="423" t="s">
        <v>339</v>
      </c>
      <c r="C88" s="130">
        <v>15</v>
      </c>
      <c r="D88" s="200">
        <v>3384</v>
      </c>
      <c r="E88" s="146"/>
      <c r="F88" s="139" t="s">
        <v>423</v>
      </c>
      <c r="G88" s="146"/>
      <c r="H88" s="139">
        <v>4</v>
      </c>
      <c r="I88" s="208">
        <f>H88/C88*100</f>
        <v>26.666666666666668</v>
      </c>
    </row>
    <row r="89" spans="1:9" ht="26.25" customHeight="1">
      <c r="A89" s="437"/>
      <c r="B89" s="424"/>
      <c r="C89" s="135"/>
      <c r="D89" s="426" t="s">
        <v>692</v>
      </c>
      <c r="E89" s="427"/>
      <c r="F89" s="427"/>
      <c r="G89" s="427"/>
      <c r="H89" s="427"/>
      <c r="I89" s="428"/>
    </row>
    <row r="90" spans="1:14" ht="26.25" customHeight="1">
      <c r="A90" s="438"/>
      <c r="B90" s="425"/>
      <c r="C90" s="134">
        <v>15</v>
      </c>
      <c r="D90" s="200">
        <v>3343</v>
      </c>
      <c r="E90" s="146"/>
      <c r="F90" s="139">
        <f>((D88+D90)/2)*((H88+H90)/2)/1000000*B13*C13</f>
        <v>16.104438</v>
      </c>
      <c r="G90" s="146"/>
      <c r="H90" s="139">
        <v>2.3</v>
      </c>
      <c r="I90" s="209">
        <f>H90/C90*100</f>
        <v>15.333333333333332</v>
      </c>
      <c r="J90" s="238"/>
      <c r="L90" s="238"/>
      <c r="M90" s="238"/>
      <c r="N90" s="238"/>
    </row>
    <row r="91" spans="1:14" ht="30" customHeight="1">
      <c r="A91" s="412" t="s">
        <v>644</v>
      </c>
      <c r="B91" s="413"/>
      <c r="C91" s="413"/>
      <c r="D91" s="413"/>
      <c r="E91" s="413"/>
      <c r="F91" s="414"/>
      <c r="G91" s="414"/>
      <c r="H91" s="414"/>
      <c r="I91" s="414"/>
      <c r="J91" s="238"/>
      <c r="L91" s="238"/>
      <c r="M91" s="238"/>
      <c r="N91" s="238"/>
    </row>
    <row r="92" spans="11:12" ht="15">
      <c r="K92" s="70"/>
      <c r="L92" s="70"/>
    </row>
    <row r="93" spans="4:12" ht="15">
      <c r="D93" s="415" t="s">
        <v>691</v>
      </c>
      <c r="E93" s="416"/>
      <c r="F93" s="417"/>
      <c r="G93" s="417"/>
      <c r="H93" s="417"/>
      <c r="I93" s="418"/>
      <c r="K93" s="70"/>
      <c r="L93" s="70"/>
    </row>
    <row r="94" spans="1:12" ht="75">
      <c r="A94" s="269" t="s">
        <v>114</v>
      </c>
      <c r="B94" s="269" t="s">
        <v>119</v>
      </c>
      <c r="C94" s="269" t="s">
        <v>120</v>
      </c>
      <c r="D94" s="140" t="s">
        <v>121</v>
      </c>
      <c r="E94" s="429" t="s">
        <v>418</v>
      </c>
      <c r="F94" s="430"/>
      <c r="G94" s="434" t="s">
        <v>122</v>
      </c>
      <c r="H94" s="435"/>
      <c r="I94" s="140" t="s">
        <v>123</v>
      </c>
      <c r="J94" s="44"/>
      <c r="K94" s="149"/>
      <c r="L94" s="150"/>
    </row>
    <row r="95" spans="1:12" ht="26.25" customHeight="1">
      <c r="A95" s="436" t="s">
        <v>348</v>
      </c>
      <c r="B95" s="423" t="s">
        <v>339</v>
      </c>
      <c r="C95" s="134">
        <v>10</v>
      </c>
      <c r="D95" s="200">
        <v>6868</v>
      </c>
      <c r="E95" s="146"/>
      <c r="F95" s="139" t="s">
        <v>422</v>
      </c>
      <c r="G95" s="146"/>
      <c r="H95" s="139">
        <v>3.8</v>
      </c>
      <c r="I95" s="208">
        <f>H95/C95*100</f>
        <v>38</v>
      </c>
      <c r="K95" s="70"/>
      <c r="L95" s="70"/>
    </row>
    <row r="96" spans="1:12" ht="26.25" customHeight="1">
      <c r="A96" s="437"/>
      <c r="B96" s="424"/>
      <c r="C96" s="135"/>
      <c r="D96" s="426" t="s">
        <v>690</v>
      </c>
      <c r="E96" s="427"/>
      <c r="F96" s="427"/>
      <c r="G96" s="427"/>
      <c r="H96" s="427"/>
      <c r="I96" s="428"/>
      <c r="K96" s="70"/>
      <c r="L96" s="70"/>
    </row>
    <row r="97" spans="1:14" ht="26.25" customHeight="1">
      <c r="A97" s="438"/>
      <c r="B97" s="425"/>
      <c r="C97" s="134">
        <v>10</v>
      </c>
      <c r="D97" s="200">
        <v>6778</v>
      </c>
      <c r="E97" s="146"/>
      <c r="F97" s="139">
        <f>((D95+D97)/2)*((H95+H97)/2)/1000000*B14*C14</f>
        <v>54.10639</v>
      </c>
      <c r="G97" s="146"/>
      <c r="H97" s="139">
        <v>2.3</v>
      </c>
      <c r="I97" s="209">
        <f>H97/C97*100</f>
        <v>23</v>
      </c>
      <c r="J97" s="238"/>
      <c r="K97" s="70"/>
      <c r="L97" s="103"/>
      <c r="M97" s="238"/>
      <c r="N97" s="238"/>
    </row>
    <row r="98" spans="1:14" ht="26.25" customHeight="1">
      <c r="A98" s="412" t="s">
        <v>644</v>
      </c>
      <c r="B98" s="413"/>
      <c r="C98" s="413"/>
      <c r="D98" s="413"/>
      <c r="E98" s="413"/>
      <c r="F98" s="414"/>
      <c r="G98" s="414"/>
      <c r="H98" s="414"/>
      <c r="I98" s="414"/>
      <c r="J98" s="238"/>
      <c r="K98" s="70"/>
      <c r="L98" s="103"/>
      <c r="M98" s="238"/>
      <c r="N98" s="238"/>
    </row>
    <row r="100" spans="1:256" s="282" customFormat="1" ht="15">
      <c r="A100" s="219"/>
      <c r="B100" s="219"/>
      <c r="C100" s="219"/>
      <c r="D100" s="415" t="s">
        <v>689</v>
      </c>
      <c r="E100" s="416"/>
      <c r="F100" s="417"/>
      <c r="G100" s="417"/>
      <c r="H100" s="417"/>
      <c r="I100" s="418"/>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c r="EO100" s="219"/>
      <c r="EP100" s="219"/>
      <c r="EQ100" s="219"/>
      <c r="ER100" s="219"/>
      <c r="ES100" s="219"/>
      <c r="ET100" s="219"/>
      <c r="EU100" s="219"/>
      <c r="EV100" s="219"/>
      <c r="EW100" s="219"/>
      <c r="EX100" s="219"/>
      <c r="EY100" s="219"/>
      <c r="EZ100" s="219"/>
      <c r="FA100" s="219"/>
      <c r="FB100" s="219"/>
      <c r="FC100" s="219"/>
      <c r="FD100" s="219"/>
      <c r="FE100" s="219"/>
      <c r="FF100" s="219"/>
      <c r="FG100" s="219"/>
      <c r="FH100" s="219"/>
      <c r="FI100" s="219"/>
      <c r="FJ100" s="219"/>
      <c r="FK100" s="219"/>
      <c r="FL100" s="219"/>
      <c r="FM100" s="219"/>
      <c r="FN100" s="219"/>
      <c r="FO100" s="219"/>
      <c r="FP100" s="219"/>
      <c r="FQ100" s="219"/>
      <c r="FR100" s="219"/>
      <c r="FS100" s="219"/>
      <c r="FT100" s="219"/>
      <c r="FU100" s="219"/>
      <c r="FV100" s="219"/>
      <c r="FW100" s="219"/>
      <c r="FX100" s="219"/>
      <c r="FY100" s="219"/>
      <c r="FZ100" s="219"/>
      <c r="GA100" s="219"/>
      <c r="GB100" s="219"/>
      <c r="GC100" s="219"/>
      <c r="GD100" s="219"/>
      <c r="GE100" s="219"/>
      <c r="GF100" s="219"/>
      <c r="GG100" s="219"/>
      <c r="GH100" s="219"/>
      <c r="GI100" s="219"/>
      <c r="GJ100" s="219"/>
      <c r="GK100" s="219"/>
      <c r="GL100" s="219"/>
      <c r="GM100" s="219"/>
      <c r="GN100" s="219"/>
      <c r="GO100" s="219"/>
      <c r="GP100" s="219"/>
      <c r="GQ100" s="219"/>
      <c r="GR100" s="219"/>
      <c r="GS100" s="219"/>
      <c r="GT100" s="219"/>
      <c r="GU100" s="219"/>
      <c r="GV100" s="219"/>
      <c r="GW100" s="219"/>
      <c r="GX100" s="219"/>
      <c r="GY100" s="219"/>
      <c r="GZ100" s="219"/>
      <c r="HA100" s="219"/>
      <c r="HB100" s="219"/>
      <c r="HC100" s="219"/>
      <c r="HD100" s="219"/>
      <c r="HE100" s="219"/>
      <c r="HF100" s="219"/>
      <c r="HG100" s="219"/>
      <c r="HH100" s="219"/>
      <c r="HI100" s="219"/>
      <c r="HJ100" s="219"/>
      <c r="HK100" s="219"/>
      <c r="HL100" s="219"/>
      <c r="HM100" s="219"/>
      <c r="HN100" s="219"/>
      <c r="HO100" s="219"/>
      <c r="HP100" s="219"/>
      <c r="HQ100" s="219"/>
      <c r="HR100" s="219"/>
      <c r="HS100" s="219"/>
      <c r="HT100" s="219"/>
      <c r="HU100" s="219"/>
      <c r="HV100" s="219"/>
      <c r="HW100" s="219"/>
      <c r="HX100" s="219"/>
      <c r="HY100" s="219"/>
      <c r="HZ100" s="219"/>
      <c r="IA100" s="219"/>
      <c r="IB100" s="219"/>
      <c r="IC100" s="219"/>
      <c r="ID100" s="219"/>
      <c r="IE100" s="219"/>
      <c r="IF100" s="219"/>
      <c r="IG100" s="219"/>
      <c r="IH100" s="219"/>
      <c r="II100" s="219"/>
      <c r="IJ100" s="219"/>
      <c r="IK100" s="219"/>
      <c r="IL100" s="219"/>
      <c r="IM100" s="219"/>
      <c r="IN100" s="219"/>
      <c r="IO100" s="219"/>
      <c r="IP100" s="219"/>
      <c r="IQ100" s="219"/>
      <c r="IR100" s="219"/>
      <c r="IS100" s="219"/>
      <c r="IT100" s="219"/>
      <c r="IU100" s="219"/>
      <c r="IV100" s="219"/>
    </row>
    <row r="101" spans="1:256" s="282" customFormat="1" ht="75" customHeight="1">
      <c r="A101" s="269" t="s">
        <v>114</v>
      </c>
      <c r="B101" s="269" t="s">
        <v>119</v>
      </c>
      <c r="C101" s="269" t="s">
        <v>120</v>
      </c>
      <c r="D101" s="140" t="s">
        <v>121</v>
      </c>
      <c r="E101" s="429" t="s">
        <v>418</v>
      </c>
      <c r="F101" s="430"/>
      <c r="G101" s="434" t="s">
        <v>122</v>
      </c>
      <c r="H101" s="435"/>
      <c r="I101" s="140" t="s">
        <v>123</v>
      </c>
      <c r="J101" s="288"/>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c r="FF101" s="219"/>
      <c r="FG101" s="219"/>
      <c r="FH101" s="219"/>
      <c r="FI101" s="219"/>
      <c r="FJ101" s="219"/>
      <c r="FK101" s="219"/>
      <c r="FL101" s="219"/>
      <c r="FM101" s="219"/>
      <c r="FN101" s="219"/>
      <c r="FO101" s="219"/>
      <c r="FP101" s="219"/>
      <c r="FQ101" s="219"/>
      <c r="FR101" s="219"/>
      <c r="FS101" s="219"/>
      <c r="FT101" s="219"/>
      <c r="FU101" s="219"/>
      <c r="FV101" s="219"/>
      <c r="FW101" s="219"/>
      <c r="FX101" s="219"/>
      <c r="FY101" s="219"/>
      <c r="FZ101" s="219"/>
      <c r="GA101" s="219"/>
      <c r="GB101" s="219"/>
      <c r="GC101" s="219"/>
      <c r="GD101" s="219"/>
      <c r="GE101" s="219"/>
      <c r="GF101" s="219"/>
      <c r="GG101" s="219"/>
      <c r="GH101" s="219"/>
      <c r="GI101" s="219"/>
      <c r="GJ101" s="219"/>
      <c r="GK101" s="219"/>
      <c r="GL101" s="219"/>
      <c r="GM101" s="219"/>
      <c r="GN101" s="219"/>
      <c r="GO101" s="219"/>
      <c r="GP101" s="219"/>
      <c r="GQ101" s="219"/>
      <c r="GR101" s="219"/>
      <c r="GS101" s="219"/>
      <c r="GT101" s="219"/>
      <c r="GU101" s="219"/>
      <c r="GV101" s="219"/>
      <c r="GW101" s="219"/>
      <c r="GX101" s="219"/>
      <c r="GY101" s="219"/>
      <c r="GZ101" s="219"/>
      <c r="HA101" s="219"/>
      <c r="HB101" s="219"/>
      <c r="HC101" s="219"/>
      <c r="HD101" s="219"/>
      <c r="HE101" s="219"/>
      <c r="HF101" s="219"/>
      <c r="HG101" s="219"/>
      <c r="HH101" s="219"/>
      <c r="HI101" s="219"/>
      <c r="HJ101" s="219"/>
      <c r="HK101" s="219"/>
      <c r="HL101" s="219"/>
      <c r="HM101" s="219"/>
      <c r="HN101" s="219"/>
      <c r="HO101" s="219"/>
      <c r="HP101" s="219"/>
      <c r="HQ101" s="219"/>
      <c r="HR101" s="219"/>
      <c r="HS101" s="219"/>
      <c r="HT101" s="219"/>
      <c r="HU101" s="219"/>
      <c r="HV101" s="219"/>
      <c r="HW101" s="219"/>
      <c r="HX101" s="219"/>
      <c r="HY101" s="219"/>
      <c r="HZ101" s="219"/>
      <c r="IA101" s="219"/>
      <c r="IB101" s="219"/>
      <c r="IC101" s="219"/>
      <c r="ID101" s="219"/>
      <c r="IE101" s="219"/>
      <c r="IF101" s="219"/>
      <c r="IG101" s="219"/>
      <c r="IH101" s="219"/>
      <c r="II101" s="219"/>
      <c r="IJ101" s="219"/>
      <c r="IK101" s="219"/>
      <c r="IL101" s="219"/>
      <c r="IM101" s="219"/>
      <c r="IN101" s="219"/>
      <c r="IO101" s="219"/>
      <c r="IP101" s="219"/>
      <c r="IQ101" s="219"/>
      <c r="IR101" s="219"/>
      <c r="IS101" s="219"/>
      <c r="IT101" s="219"/>
      <c r="IU101" s="219"/>
      <c r="IV101" s="219"/>
    </row>
    <row r="102" spans="1:256" s="282" customFormat="1" ht="26.25" customHeight="1">
      <c r="A102" s="281" t="s">
        <v>349</v>
      </c>
      <c r="B102" s="287" t="s">
        <v>339</v>
      </c>
      <c r="C102" s="286">
        <v>15</v>
      </c>
      <c r="D102" s="285">
        <v>12793</v>
      </c>
      <c r="E102" s="146"/>
      <c r="F102" s="139">
        <f>(D102*H102/1000000)*B15*C15</f>
        <v>0.43496199999999996</v>
      </c>
      <c r="G102" s="146"/>
      <c r="H102" s="139">
        <v>1.7</v>
      </c>
      <c r="I102" s="284">
        <f>H102/C102*100</f>
        <v>11.333333333333332</v>
      </c>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c r="EO102" s="219"/>
      <c r="EP102" s="219"/>
      <c r="EQ102" s="219"/>
      <c r="ER102" s="219"/>
      <c r="ES102" s="219"/>
      <c r="ET102" s="219"/>
      <c r="EU102" s="219"/>
      <c r="EV102" s="219"/>
      <c r="EW102" s="219"/>
      <c r="EX102" s="219"/>
      <c r="EY102" s="219"/>
      <c r="EZ102" s="219"/>
      <c r="FA102" s="219"/>
      <c r="FB102" s="219"/>
      <c r="FC102" s="219"/>
      <c r="FD102" s="219"/>
      <c r="FE102" s="219"/>
      <c r="FF102" s="219"/>
      <c r="FG102" s="219"/>
      <c r="FH102" s="219"/>
      <c r="FI102" s="219"/>
      <c r="FJ102" s="219"/>
      <c r="FK102" s="219"/>
      <c r="FL102" s="219"/>
      <c r="FM102" s="219"/>
      <c r="FN102" s="219"/>
      <c r="FO102" s="219"/>
      <c r="FP102" s="219"/>
      <c r="FQ102" s="219"/>
      <c r="FR102" s="219"/>
      <c r="FS102" s="219"/>
      <c r="FT102" s="219"/>
      <c r="FU102" s="219"/>
      <c r="FV102" s="219"/>
      <c r="FW102" s="219"/>
      <c r="FX102" s="219"/>
      <c r="FY102" s="219"/>
      <c r="FZ102" s="219"/>
      <c r="GA102" s="219"/>
      <c r="GB102" s="219"/>
      <c r="GC102" s="219"/>
      <c r="GD102" s="219"/>
      <c r="GE102" s="219"/>
      <c r="GF102" s="219"/>
      <c r="GG102" s="219"/>
      <c r="GH102" s="219"/>
      <c r="GI102" s="219"/>
      <c r="GJ102" s="219"/>
      <c r="GK102" s="219"/>
      <c r="GL102" s="219"/>
      <c r="GM102" s="219"/>
      <c r="GN102" s="219"/>
      <c r="GO102" s="219"/>
      <c r="GP102" s="219"/>
      <c r="GQ102" s="219"/>
      <c r="GR102" s="219"/>
      <c r="GS102" s="219"/>
      <c r="GT102" s="219"/>
      <c r="GU102" s="219"/>
      <c r="GV102" s="219"/>
      <c r="GW102" s="219"/>
      <c r="GX102" s="219"/>
      <c r="GY102" s="219"/>
      <c r="GZ102" s="219"/>
      <c r="HA102" s="219"/>
      <c r="HB102" s="219"/>
      <c r="HC102" s="219"/>
      <c r="HD102" s="219"/>
      <c r="HE102" s="219"/>
      <c r="HF102" s="219"/>
      <c r="HG102" s="219"/>
      <c r="HH102" s="219"/>
      <c r="HI102" s="219"/>
      <c r="HJ102" s="219"/>
      <c r="HK102" s="219"/>
      <c r="HL102" s="219"/>
      <c r="HM102" s="219"/>
      <c r="HN102" s="219"/>
      <c r="HO102" s="219"/>
      <c r="HP102" s="219"/>
      <c r="HQ102" s="219"/>
      <c r="HR102" s="219"/>
      <c r="HS102" s="219"/>
      <c r="HT102" s="219"/>
      <c r="HU102" s="219"/>
      <c r="HV102" s="219"/>
      <c r="HW102" s="219"/>
      <c r="HX102" s="219"/>
      <c r="HY102" s="219"/>
      <c r="HZ102" s="219"/>
      <c r="IA102" s="219"/>
      <c r="IB102" s="219"/>
      <c r="IC102" s="219"/>
      <c r="ID102" s="219"/>
      <c r="IE102" s="219"/>
      <c r="IF102" s="219"/>
      <c r="IG102" s="219"/>
      <c r="IH102" s="219"/>
      <c r="II102" s="219"/>
      <c r="IJ102" s="219"/>
      <c r="IK102" s="219"/>
      <c r="IL102" s="219"/>
      <c r="IM102" s="219"/>
      <c r="IN102" s="219"/>
      <c r="IO102" s="219"/>
      <c r="IP102" s="219"/>
      <c r="IQ102" s="219"/>
      <c r="IR102" s="219"/>
      <c r="IS102" s="219"/>
      <c r="IT102" s="219"/>
      <c r="IU102" s="219"/>
      <c r="IV102" s="219"/>
    </row>
    <row r="103" spans="1:256" s="282" customFormat="1" ht="26.25" customHeight="1">
      <c r="A103" s="412" t="s">
        <v>647</v>
      </c>
      <c r="B103" s="413"/>
      <c r="C103" s="413"/>
      <c r="D103" s="413"/>
      <c r="E103" s="413"/>
      <c r="F103" s="414"/>
      <c r="G103" s="414"/>
      <c r="H103" s="414"/>
      <c r="I103" s="414"/>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c r="EI103" s="219"/>
      <c r="EJ103" s="219"/>
      <c r="EK103" s="219"/>
      <c r="EL103" s="219"/>
      <c r="EM103" s="219"/>
      <c r="EN103" s="219"/>
      <c r="EO103" s="219"/>
      <c r="EP103" s="219"/>
      <c r="EQ103" s="219"/>
      <c r="ER103" s="219"/>
      <c r="ES103" s="219"/>
      <c r="ET103" s="219"/>
      <c r="EU103" s="219"/>
      <c r="EV103" s="219"/>
      <c r="EW103" s="219"/>
      <c r="EX103" s="219"/>
      <c r="EY103" s="219"/>
      <c r="EZ103" s="219"/>
      <c r="FA103" s="219"/>
      <c r="FB103" s="219"/>
      <c r="FC103" s="219"/>
      <c r="FD103" s="219"/>
      <c r="FE103" s="219"/>
      <c r="FF103" s="219"/>
      <c r="FG103" s="219"/>
      <c r="FH103" s="219"/>
      <c r="FI103" s="219"/>
      <c r="FJ103" s="219"/>
      <c r="FK103" s="219"/>
      <c r="FL103" s="219"/>
      <c r="FM103" s="219"/>
      <c r="FN103" s="219"/>
      <c r="FO103" s="219"/>
      <c r="FP103" s="219"/>
      <c r="FQ103" s="219"/>
      <c r="FR103" s="219"/>
      <c r="FS103" s="219"/>
      <c r="FT103" s="219"/>
      <c r="FU103" s="219"/>
      <c r="FV103" s="219"/>
      <c r="FW103" s="219"/>
      <c r="FX103" s="219"/>
      <c r="FY103" s="219"/>
      <c r="FZ103" s="219"/>
      <c r="GA103" s="219"/>
      <c r="GB103" s="219"/>
      <c r="GC103" s="219"/>
      <c r="GD103" s="219"/>
      <c r="GE103" s="219"/>
      <c r="GF103" s="219"/>
      <c r="GG103" s="219"/>
      <c r="GH103" s="219"/>
      <c r="GI103" s="219"/>
      <c r="GJ103" s="219"/>
      <c r="GK103" s="219"/>
      <c r="GL103" s="219"/>
      <c r="GM103" s="219"/>
      <c r="GN103" s="219"/>
      <c r="GO103" s="219"/>
      <c r="GP103" s="219"/>
      <c r="GQ103" s="219"/>
      <c r="GR103" s="219"/>
      <c r="GS103" s="219"/>
      <c r="GT103" s="219"/>
      <c r="GU103" s="219"/>
      <c r="GV103" s="219"/>
      <c r="GW103" s="219"/>
      <c r="GX103" s="219"/>
      <c r="GY103" s="219"/>
      <c r="GZ103" s="219"/>
      <c r="HA103" s="219"/>
      <c r="HB103" s="219"/>
      <c r="HC103" s="219"/>
      <c r="HD103" s="219"/>
      <c r="HE103" s="219"/>
      <c r="HF103" s="219"/>
      <c r="HG103" s="219"/>
      <c r="HH103" s="219"/>
      <c r="HI103" s="219"/>
      <c r="HJ103" s="219"/>
      <c r="HK103" s="219"/>
      <c r="HL103" s="219"/>
      <c r="HM103" s="219"/>
      <c r="HN103" s="219"/>
      <c r="HO103" s="219"/>
      <c r="HP103" s="219"/>
      <c r="HQ103" s="219"/>
      <c r="HR103" s="219"/>
      <c r="HS103" s="219"/>
      <c r="HT103" s="219"/>
      <c r="HU103" s="219"/>
      <c r="HV103" s="219"/>
      <c r="HW103" s="219"/>
      <c r="HX103" s="219"/>
      <c r="HY103" s="219"/>
      <c r="HZ103" s="219"/>
      <c r="IA103" s="219"/>
      <c r="IB103" s="219"/>
      <c r="IC103" s="219"/>
      <c r="ID103" s="219"/>
      <c r="IE103" s="219"/>
      <c r="IF103" s="219"/>
      <c r="IG103" s="219"/>
      <c r="IH103" s="219"/>
      <c r="II103" s="219"/>
      <c r="IJ103" s="219"/>
      <c r="IK103" s="219"/>
      <c r="IL103" s="219"/>
      <c r="IM103" s="219"/>
      <c r="IN103" s="219"/>
      <c r="IO103" s="219"/>
      <c r="IP103" s="219"/>
      <c r="IQ103" s="219"/>
      <c r="IR103" s="219"/>
      <c r="IS103" s="219"/>
      <c r="IT103" s="219"/>
      <c r="IU103" s="219"/>
      <c r="IV103" s="219"/>
    </row>
    <row r="104" spans="1:14" ht="12.75" customHeight="1">
      <c r="A104" s="98"/>
      <c r="B104" s="99"/>
      <c r="C104" s="100"/>
      <c r="D104" s="101"/>
      <c r="E104" s="101"/>
      <c r="F104" s="102"/>
      <c r="G104" s="102"/>
      <c r="H104" s="97"/>
      <c r="I104" s="103"/>
      <c r="J104" s="238"/>
      <c r="L104" s="238"/>
      <c r="M104" s="238"/>
      <c r="N104" s="238"/>
    </row>
    <row r="105" spans="4:9" ht="15">
      <c r="D105" s="415" t="s">
        <v>688</v>
      </c>
      <c r="E105" s="416"/>
      <c r="F105" s="417"/>
      <c r="G105" s="417"/>
      <c r="H105" s="417"/>
      <c r="I105" s="418"/>
    </row>
    <row r="106" spans="1:10" ht="75">
      <c r="A106" s="269" t="s">
        <v>114</v>
      </c>
      <c r="B106" s="269" t="s">
        <v>119</v>
      </c>
      <c r="C106" s="269" t="s">
        <v>120</v>
      </c>
      <c r="D106" s="140" t="s">
        <v>121</v>
      </c>
      <c r="E106" s="429" t="s">
        <v>418</v>
      </c>
      <c r="F106" s="430"/>
      <c r="G106" s="429" t="s">
        <v>122</v>
      </c>
      <c r="H106" s="430"/>
      <c r="I106" s="140" t="s">
        <v>123</v>
      </c>
      <c r="J106" s="44"/>
    </row>
    <row r="107" spans="1:9" ht="26.25" customHeight="1">
      <c r="A107" s="436" t="s">
        <v>424</v>
      </c>
      <c r="B107" s="423" t="s">
        <v>339</v>
      </c>
      <c r="C107" s="130">
        <v>15</v>
      </c>
      <c r="D107" s="200">
        <v>6602</v>
      </c>
      <c r="E107" s="146"/>
      <c r="F107" s="139" t="s">
        <v>422</v>
      </c>
      <c r="G107" s="146"/>
      <c r="H107" s="139">
        <v>2.5</v>
      </c>
      <c r="I107" s="208">
        <f>H107/C107*100</f>
        <v>16.666666666666664</v>
      </c>
    </row>
    <row r="108" spans="1:9" ht="26.25" customHeight="1">
      <c r="A108" s="437"/>
      <c r="B108" s="424"/>
      <c r="C108" s="135"/>
      <c r="D108" s="426" t="s">
        <v>687</v>
      </c>
      <c r="E108" s="427"/>
      <c r="F108" s="427"/>
      <c r="G108" s="427"/>
      <c r="H108" s="427"/>
      <c r="I108" s="428"/>
    </row>
    <row r="109" spans="1:14" ht="26.25" customHeight="1">
      <c r="A109" s="438"/>
      <c r="B109" s="425"/>
      <c r="C109" s="134">
        <v>15</v>
      </c>
      <c r="D109" s="200">
        <v>6788</v>
      </c>
      <c r="E109" s="146"/>
      <c r="F109" s="139">
        <f>((D107+D109)/2)*((H107+H109)/2)/1000000*B16*C16</f>
        <v>11.44845</v>
      </c>
      <c r="G109" s="146"/>
      <c r="H109" s="139">
        <v>1.3</v>
      </c>
      <c r="I109" s="209">
        <f>H109/C109*100</f>
        <v>8.666666666666668</v>
      </c>
      <c r="J109" s="238"/>
      <c r="L109" s="238"/>
      <c r="M109" s="238"/>
      <c r="N109" s="238"/>
    </row>
    <row r="110" spans="1:14" ht="26.25" customHeight="1">
      <c r="A110" s="412" t="s">
        <v>644</v>
      </c>
      <c r="B110" s="413"/>
      <c r="C110" s="413"/>
      <c r="D110" s="413"/>
      <c r="E110" s="413"/>
      <c r="F110" s="414"/>
      <c r="G110" s="414"/>
      <c r="H110" s="414"/>
      <c r="I110" s="414"/>
      <c r="J110" s="238"/>
      <c r="L110" s="238"/>
      <c r="M110" s="238"/>
      <c r="N110" s="238"/>
    </row>
    <row r="112" spans="4:9" ht="15">
      <c r="D112" s="415" t="s">
        <v>686</v>
      </c>
      <c r="E112" s="416"/>
      <c r="F112" s="417"/>
      <c r="G112" s="417"/>
      <c r="H112" s="417"/>
      <c r="I112" s="418"/>
    </row>
    <row r="113" spans="1:10" ht="75">
      <c r="A113" s="151" t="s">
        <v>114</v>
      </c>
      <c r="B113" s="151" t="s">
        <v>119</v>
      </c>
      <c r="C113" s="151" t="s">
        <v>425</v>
      </c>
      <c r="D113" s="140" t="s">
        <v>121</v>
      </c>
      <c r="E113" s="429" t="s">
        <v>418</v>
      </c>
      <c r="F113" s="430"/>
      <c r="G113" s="434" t="s">
        <v>122</v>
      </c>
      <c r="H113" s="435"/>
      <c r="I113" s="140" t="s">
        <v>123</v>
      </c>
      <c r="J113" s="44"/>
    </row>
    <row r="114" spans="1:9" ht="26.25" customHeight="1">
      <c r="A114" s="420" t="s">
        <v>426</v>
      </c>
      <c r="B114" s="423" t="s">
        <v>339</v>
      </c>
      <c r="C114" s="134">
        <v>10</v>
      </c>
      <c r="D114" s="145">
        <v>4991</v>
      </c>
      <c r="E114" s="146"/>
      <c r="F114" s="139" t="s">
        <v>422</v>
      </c>
      <c r="G114" s="146"/>
      <c r="H114" s="139">
        <v>2</v>
      </c>
      <c r="I114" s="208">
        <f>H114/C114*100</f>
        <v>20</v>
      </c>
    </row>
    <row r="115" spans="1:9" ht="26.25" customHeight="1">
      <c r="A115" s="421"/>
      <c r="B115" s="424"/>
      <c r="C115" s="135"/>
      <c r="D115" s="426" t="s">
        <v>685</v>
      </c>
      <c r="E115" s="427"/>
      <c r="F115" s="427"/>
      <c r="G115" s="427"/>
      <c r="H115" s="427"/>
      <c r="I115" s="428"/>
    </row>
    <row r="116" spans="1:14" ht="26.25" customHeight="1">
      <c r="A116" s="422"/>
      <c r="B116" s="425"/>
      <c r="C116" s="134">
        <v>10</v>
      </c>
      <c r="D116" s="200">
        <v>4970</v>
      </c>
      <c r="E116" s="146"/>
      <c r="F116" s="139">
        <f>((D114+D116)/2)*((H114+H116)/2)/1000000*B17*C17</f>
        <v>24.60367</v>
      </c>
      <c r="G116" s="146"/>
      <c r="H116" s="139">
        <v>1.8</v>
      </c>
      <c r="I116" s="209">
        <f>H116/C116*100</f>
        <v>18</v>
      </c>
      <c r="J116" s="238"/>
      <c r="L116" s="238"/>
      <c r="M116" s="238"/>
      <c r="N116" s="238"/>
    </row>
    <row r="117" spans="1:14" ht="26.25" customHeight="1">
      <c r="A117" s="412" t="s">
        <v>644</v>
      </c>
      <c r="B117" s="413"/>
      <c r="C117" s="413"/>
      <c r="D117" s="413"/>
      <c r="E117" s="413"/>
      <c r="F117" s="414"/>
      <c r="G117" s="414"/>
      <c r="H117" s="414"/>
      <c r="I117" s="414"/>
      <c r="J117" s="238"/>
      <c r="L117" s="238"/>
      <c r="M117" s="238"/>
      <c r="N117" s="238"/>
    </row>
    <row r="119" spans="4:9" ht="15">
      <c r="D119" s="415" t="s">
        <v>684</v>
      </c>
      <c r="E119" s="416"/>
      <c r="F119" s="417"/>
      <c r="G119" s="417"/>
      <c r="H119" s="417"/>
      <c r="I119" s="418"/>
    </row>
    <row r="120" spans="1:10" ht="75">
      <c r="A120" s="269" t="s">
        <v>114</v>
      </c>
      <c r="B120" s="269" t="s">
        <v>119</v>
      </c>
      <c r="C120" s="269" t="s">
        <v>120</v>
      </c>
      <c r="D120" s="140" t="s">
        <v>121</v>
      </c>
      <c r="E120" s="429" t="s">
        <v>418</v>
      </c>
      <c r="F120" s="430"/>
      <c r="G120" s="434" t="s">
        <v>122</v>
      </c>
      <c r="H120" s="435"/>
      <c r="I120" s="140" t="s">
        <v>123</v>
      </c>
      <c r="J120" s="44"/>
    </row>
    <row r="121" spans="1:9" ht="26.25" customHeight="1">
      <c r="A121" s="436" t="s">
        <v>350</v>
      </c>
      <c r="B121" s="423" t="s">
        <v>339</v>
      </c>
      <c r="C121" s="130">
        <v>15</v>
      </c>
      <c r="D121" s="145">
        <v>8371</v>
      </c>
      <c r="E121" s="146"/>
      <c r="F121" s="139" t="s">
        <v>421</v>
      </c>
      <c r="G121" s="146"/>
      <c r="H121" s="139">
        <v>2.3</v>
      </c>
      <c r="I121" s="208">
        <f>H121/C121*100</f>
        <v>15.333333333333332</v>
      </c>
    </row>
    <row r="122" spans="1:9" ht="26.25" customHeight="1">
      <c r="A122" s="437"/>
      <c r="B122" s="424"/>
      <c r="C122" s="135"/>
      <c r="D122" s="426" t="s">
        <v>683</v>
      </c>
      <c r="E122" s="427"/>
      <c r="F122" s="427"/>
      <c r="G122" s="427"/>
      <c r="H122" s="427"/>
      <c r="I122" s="428"/>
    </row>
    <row r="123" spans="1:14" ht="26.25" customHeight="1">
      <c r="A123" s="438"/>
      <c r="B123" s="425"/>
      <c r="C123" s="134">
        <v>15</v>
      </c>
      <c r="D123" s="200">
        <v>8151</v>
      </c>
      <c r="E123" s="146"/>
      <c r="F123" s="139">
        <f>((D121+D123)/2)*((H121+H123)/2)/1000000*B18*C18</f>
        <v>13.754564999999998</v>
      </c>
      <c r="G123" s="146"/>
      <c r="H123" s="139">
        <v>1.4</v>
      </c>
      <c r="I123" s="209">
        <f>H123/C123*100</f>
        <v>9.333333333333332</v>
      </c>
      <c r="J123" s="238"/>
      <c r="L123" s="238"/>
      <c r="M123" s="238"/>
      <c r="N123" s="238"/>
    </row>
    <row r="124" spans="1:14" ht="26.25" customHeight="1">
      <c r="A124" s="412" t="s">
        <v>644</v>
      </c>
      <c r="B124" s="413"/>
      <c r="C124" s="413"/>
      <c r="D124" s="413"/>
      <c r="E124" s="413"/>
      <c r="F124" s="414"/>
      <c r="G124" s="414"/>
      <c r="H124" s="414"/>
      <c r="I124" s="414"/>
      <c r="J124" s="238"/>
      <c r="L124" s="238"/>
      <c r="M124" s="238"/>
      <c r="N124" s="238"/>
    </row>
    <row r="126" spans="4:9" ht="15">
      <c r="D126" s="415" t="s">
        <v>682</v>
      </c>
      <c r="E126" s="416"/>
      <c r="F126" s="417"/>
      <c r="G126" s="417"/>
      <c r="H126" s="417"/>
      <c r="I126" s="418"/>
    </row>
    <row r="127" spans="1:10" ht="75">
      <c r="A127" s="151" t="s">
        <v>114</v>
      </c>
      <c r="B127" s="151" t="s">
        <v>119</v>
      </c>
      <c r="C127" s="151" t="s">
        <v>425</v>
      </c>
      <c r="D127" s="140" t="s">
        <v>121</v>
      </c>
      <c r="E127" s="429" t="s">
        <v>418</v>
      </c>
      <c r="F127" s="430"/>
      <c r="G127" s="429" t="s">
        <v>122</v>
      </c>
      <c r="H127" s="430"/>
      <c r="I127" s="140" t="s">
        <v>123</v>
      </c>
      <c r="J127" s="44"/>
    </row>
    <row r="128" spans="1:9" ht="26.25" customHeight="1">
      <c r="A128" s="420" t="s">
        <v>351</v>
      </c>
      <c r="B128" s="423" t="s">
        <v>339</v>
      </c>
      <c r="C128" s="130">
        <v>15</v>
      </c>
      <c r="D128" s="200">
        <v>3181</v>
      </c>
      <c r="E128" s="146"/>
      <c r="F128" s="139" t="s">
        <v>422</v>
      </c>
      <c r="G128" s="146"/>
      <c r="H128" s="139">
        <v>2.2</v>
      </c>
      <c r="I128" s="208">
        <f>H128/C128*100</f>
        <v>14.666666666666666</v>
      </c>
    </row>
    <row r="129" spans="1:9" ht="26.25" customHeight="1">
      <c r="A129" s="421"/>
      <c r="B129" s="424"/>
      <c r="C129" s="135"/>
      <c r="D129" s="426" t="s">
        <v>681</v>
      </c>
      <c r="E129" s="427"/>
      <c r="F129" s="427"/>
      <c r="G129" s="427"/>
      <c r="H129" s="427"/>
      <c r="I129" s="428"/>
    </row>
    <row r="130" spans="1:14" ht="26.25" customHeight="1">
      <c r="A130" s="422"/>
      <c r="B130" s="425"/>
      <c r="C130" s="134">
        <v>15</v>
      </c>
      <c r="D130" s="200">
        <v>3159</v>
      </c>
      <c r="E130" s="146"/>
      <c r="F130" s="139">
        <f>((D128+D130)/2)*((H128+H130)/2)/1000000*B19*C19</f>
        <v>10.11864</v>
      </c>
      <c r="G130" s="146"/>
      <c r="H130" s="139">
        <v>2</v>
      </c>
      <c r="I130" s="209">
        <f>H130/C130*100</f>
        <v>13.333333333333334</v>
      </c>
      <c r="J130" s="238"/>
      <c r="L130" s="238"/>
      <c r="M130" s="238"/>
      <c r="N130" s="238"/>
    </row>
    <row r="131" spans="1:14" ht="26.25" customHeight="1">
      <c r="A131" s="412" t="s">
        <v>644</v>
      </c>
      <c r="B131" s="413"/>
      <c r="C131" s="413"/>
      <c r="D131" s="413"/>
      <c r="E131" s="413"/>
      <c r="F131" s="414"/>
      <c r="G131" s="414"/>
      <c r="H131" s="414"/>
      <c r="I131" s="414"/>
      <c r="J131" s="238"/>
      <c r="L131" s="238"/>
      <c r="M131" s="238"/>
      <c r="N131" s="238"/>
    </row>
    <row r="133" spans="4:9" ht="15">
      <c r="D133" s="415" t="s">
        <v>680</v>
      </c>
      <c r="E133" s="416"/>
      <c r="F133" s="417"/>
      <c r="G133" s="417"/>
      <c r="H133" s="417"/>
      <c r="I133" s="418"/>
    </row>
    <row r="134" spans="1:10" ht="75">
      <c r="A134" s="151" t="s">
        <v>114</v>
      </c>
      <c r="B134" s="151" t="s">
        <v>119</v>
      </c>
      <c r="C134" s="151" t="s">
        <v>425</v>
      </c>
      <c r="D134" s="140" t="s">
        <v>121</v>
      </c>
      <c r="E134" s="429" t="s">
        <v>418</v>
      </c>
      <c r="F134" s="430"/>
      <c r="G134" s="434" t="s">
        <v>122</v>
      </c>
      <c r="H134" s="435"/>
      <c r="I134" s="140" t="s">
        <v>123</v>
      </c>
      <c r="J134" s="44"/>
    </row>
    <row r="135" spans="1:9" ht="26.25" customHeight="1">
      <c r="A135" s="420" t="s">
        <v>352</v>
      </c>
      <c r="B135" s="423" t="s">
        <v>339</v>
      </c>
      <c r="C135" s="134">
        <v>10</v>
      </c>
      <c r="D135" s="145">
        <v>5823</v>
      </c>
      <c r="E135" s="146"/>
      <c r="F135" s="139" t="s">
        <v>422</v>
      </c>
      <c r="G135" s="146"/>
      <c r="H135" s="139">
        <v>1.8</v>
      </c>
      <c r="I135" s="208">
        <f>H135/C135*100</f>
        <v>18</v>
      </c>
    </row>
    <row r="136" spans="1:9" ht="26.25" customHeight="1">
      <c r="A136" s="421"/>
      <c r="B136" s="424"/>
      <c r="C136" s="135"/>
      <c r="D136" s="426" t="s">
        <v>679</v>
      </c>
      <c r="E136" s="427"/>
      <c r="F136" s="427"/>
      <c r="G136" s="427"/>
      <c r="H136" s="427"/>
      <c r="I136" s="428"/>
    </row>
    <row r="137" spans="1:14" ht="26.25" customHeight="1">
      <c r="A137" s="422"/>
      <c r="B137" s="425"/>
      <c r="C137" s="134">
        <v>10</v>
      </c>
      <c r="D137" s="200">
        <v>5750</v>
      </c>
      <c r="E137" s="146"/>
      <c r="F137" s="139">
        <f>((D135+D137)/2)*((H135+H137)/2)/1000000*B20*C20</f>
        <v>24.824085</v>
      </c>
      <c r="G137" s="146"/>
      <c r="H137" s="139">
        <v>1.5</v>
      </c>
      <c r="I137" s="209">
        <f>H137/C137*100</f>
        <v>15</v>
      </c>
      <c r="J137" s="238"/>
      <c r="L137" s="238"/>
      <c r="M137" s="238"/>
      <c r="N137" s="238"/>
    </row>
    <row r="138" spans="1:14" ht="26.25" customHeight="1">
      <c r="A138" s="412" t="s">
        <v>644</v>
      </c>
      <c r="B138" s="413"/>
      <c r="C138" s="413"/>
      <c r="D138" s="413"/>
      <c r="E138" s="413"/>
      <c r="F138" s="414"/>
      <c r="G138" s="414"/>
      <c r="H138" s="414"/>
      <c r="I138" s="414"/>
      <c r="J138" s="238"/>
      <c r="L138" s="238"/>
      <c r="M138" s="238"/>
      <c r="N138" s="238"/>
    </row>
    <row r="140" spans="4:9" ht="15">
      <c r="D140" s="415" t="s">
        <v>678</v>
      </c>
      <c r="E140" s="416"/>
      <c r="F140" s="417"/>
      <c r="G140" s="417"/>
      <c r="H140" s="417"/>
      <c r="I140" s="418"/>
    </row>
    <row r="141" spans="1:10" ht="75">
      <c r="A141" s="151" t="s">
        <v>114</v>
      </c>
      <c r="B141" s="151" t="s">
        <v>119</v>
      </c>
      <c r="C141" s="151" t="s">
        <v>425</v>
      </c>
      <c r="D141" s="140" t="s">
        <v>121</v>
      </c>
      <c r="E141" s="429" t="s">
        <v>418</v>
      </c>
      <c r="F141" s="430"/>
      <c r="G141" s="429" t="s">
        <v>122</v>
      </c>
      <c r="H141" s="430"/>
      <c r="I141" s="140" t="s">
        <v>123</v>
      </c>
      <c r="J141" s="44"/>
    </row>
    <row r="142" spans="1:9" ht="26.25" customHeight="1">
      <c r="A142" s="420" t="s">
        <v>353</v>
      </c>
      <c r="B142" s="423" t="s">
        <v>339</v>
      </c>
      <c r="C142" s="130">
        <v>10</v>
      </c>
      <c r="D142" s="200">
        <v>5830</v>
      </c>
      <c r="E142" s="146"/>
      <c r="F142" s="139" t="s">
        <v>422</v>
      </c>
      <c r="G142" s="146"/>
      <c r="H142" s="139">
        <v>2.1</v>
      </c>
      <c r="I142" s="208">
        <f>H142/C142*100</f>
        <v>21.000000000000004</v>
      </c>
    </row>
    <row r="143" spans="1:9" ht="26.25" customHeight="1">
      <c r="A143" s="421"/>
      <c r="B143" s="424"/>
      <c r="C143" s="135"/>
      <c r="D143" s="426" t="s">
        <v>677</v>
      </c>
      <c r="E143" s="427"/>
      <c r="F143" s="427"/>
      <c r="G143" s="427"/>
      <c r="H143" s="427"/>
      <c r="I143" s="428"/>
    </row>
    <row r="144" spans="1:14" ht="26.25" customHeight="1">
      <c r="A144" s="422"/>
      <c r="B144" s="425"/>
      <c r="C144" s="134">
        <v>10</v>
      </c>
      <c r="D144" s="200">
        <v>5650</v>
      </c>
      <c r="E144" s="146"/>
      <c r="F144" s="139">
        <f>((D142+D144)/2)*((H142+H144)/2)/1000000*B21*C21</f>
        <v>27.6094</v>
      </c>
      <c r="G144" s="146"/>
      <c r="H144" s="139">
        <v>1.6</v>
      </c>
      <c r="I144" s="209">
        <f>H144/C144*100</f>
        <v>16</v>
      </c>
      <c r="J144" s="238"/>
      <c r="L144" s="238"/>
      <c r="M144" s="238"/>
      <c r="N144" s="238"/>
    </row>
    <row r="145" spans="1:14" ht="26.25" customHeight="1">
      <c r="A145" s="412" t="s">
        <v>644</v>
      </c>
      <c r="B145" s="413"/>
      <c r="C145" s="413"/>
      <c r="D145" s="413"/>
      <c r="E145" s="413"/>
      <c r="F145" s="414"/>
      <c r="G145" s="414"/>
      <c r="H145" s="414"/>
      <c r="I145" s="414"/>
      <c r="J145" s="238"/>
      <c r="L145" s="238"/>
      <c r="M145" s="238"/>
      <c r="N145" s="238"/>
    </row>
    <row r="147" spans="4:9" ht="15">
      <c r="D147" s="415" t="s">
        <v>676</v>
      </c>
      <c r="E147" s="416"/>
      <c r="F147" s="417"/>
      <c r="G147" s="417"/>
      <c r="H147" s="417"/>
      <c r="I147" s="418"/>
    </row>
    <row r="148" spans="1:10" ht="75">
      <c r="A148" s="151" t="s">
        <v>114</v>
      </c>
      <c r="B148" s="151" t="s">
        <v>119</v>
      </c>
      <c r="C148" s="151" t="s">
        <v>425</v>
      </c>
      <c r="D148" s="140" t="s">
        <v>121</v>
      </c>
      <c r="E148" s="429" t="s">
        <v>418</v>
      </c>
      <c r="F148" s="433"/>
      <c r="G148" s="419" t="s">
        <v>122</v>
      </c>
      <c r="H148" s="419"/>
      <c r="I148" s="152" t="s">
        <v>123</v>
      </c>
      <c r="J148" s="44"/>
    </row>
    <row r="149" spans="1:9" ht="26.25" customHeight="1">
      <c r="A149" s="420" t="s">
        <v>354</v>
      </c>
      <c r="B149" s="423" t="s">
        <v>339</v>
      </c>
      <c r="C149" s="134">
        <v>15</v>
      </c>
      <c r="D149" s="145">
        <v>3228</v>
      </c>
      <c r="E149" s="146"/>
      <c r="F149" s="139" t="s">
        <v>422</v>
      </c>
      <c r="G149" s="146"/>
      <c r="H149" s="139">
        <v>2.5</v>
      </c>
      <c r="I149" s="208">
        <f>H149/C149*100</f>
        <v>16.666666666666664</v>
      </c>
    </row>
    <row r="150" spans="1:9" ht="26.25" customHeight="1">
      <c r="A150" s="421"/>
      <c r="B150" s="424"/>
      <c r="C150" s="135"/>
      <c r="D150" s="426" t="s">
        <v>675</v>
      </c>
      <c r="E150" s="427"/>
      <c r="F150" s="427"/>
      <c r="G150" s="427"/>
      <c r="H150" s="427"/>
      <c r="I150" s="428"/>
    </row>
    <row r="151" spans="1:14" ht="26.25" customHeight="1">
      <c r="A151" s="422"/>
      <c r="B151" s="425"/>
      <c r="C151" s="134">
        <v>15</v>
      </c>
      <c r="D151" s="200">
        <v>3270</v>
      </c>
      <c r="E151" s="146"/>
      <c r="F151" s="139">
        <f>((D149+D151)/2)*((H149+H151)/2)/1000000*B22*C22</f>
        <v>10.370808</v>
      </c>
      <c r="G151" s="146"/>
      <c r="H151" s="139">
        <v>1.7</v>
      </c>
      <c r="I151" s="209">
        <f>H151/C151*100</f>
        <v>11.333333333333332</v>
      </c>
      <c r="J151" s="238"/>
      <c r="L151" s="238"/>
      <c r="M151" s="238"/>
      <c r="N151" s="238"/>
    </row>
    <row r="152" spans="1:14" ht="26.25" customHeight="1">
      <c r="A152" s="412" t="s">
        <v>644</v>
      </c>
      <c r="B152" s="413"/>
      <c r="C152" s="413"/>
      <c r="D152" s="413"/>
      <c r="E152" s="413"/>
      <c r="F152" s="414"/>
      <c r="G152" s="414"/>
      <c r="H152" s="414"/>
      <c r="I152" s="414"/>
      <c r="J152" s="238"/>
      <c r="L152" s="238"/>
      <c r="M152" s="238"/>
      <c r="N152" s="238"/>
    </row>
    <row r="154" spans="4:9" ht="15">
      <c r="D154" s="415" t="s">
        <v>674</v>
      </c>
      <c r="E154" s="416"/>
      <c r="F154" s="417"/>
      <c r="G154" s="417"/>
      <c r="H154" s="417"/>
      <c r="I154" s="418"/>
    </row>
    <row r="155" spans="1:10" ht="75">
      <c r="A155" s="151" t="s">
        <v>114</v>
      </c>
      <c r="B155" s="151" t="s">
        <v>119</v>
      </c>
      <c r="C155" s="151" t="s">
        <v>425</v>
      </c>
      <c r="D155" s="140" t="s">
        <v>121</v>
      </c>
      <c r="E155" s="429" t="s">
        <v>418</v>
      </c>
      <c r="F155" s="430"/>
      <c r="G155" s="434" t="s">
        <v>122</v>
      </c>
      <c r="H155" s="435"/>
      <c r="I155" s="140" t="s">
        <v>123</v>
      </c>
      <c r="J155" s="44"/>
    </row>
    <row r="156" spans="1:9" ht="26.25" customHeight="1">
      <c r="A156" s="420" t="s">
        <v>355</v>
      </c>
      <c r="B156" s="423" t="s">
        <v>339</v>
      </c>
      <c r="C156" s="134">
        <v>10</v>
      </c>
      <c r="D156" s="145">
        <v>8659</v>
      </c>
      <c r="E156" s="146"/>
      <c r="F156" s="139" t="s">
        <v>423</v>
      </c>
      <c r="G156" s="146"/>
      <c r="H156" s="139">
        <v>2.2</v>
      </c>
      <c r="I156" s="208">
        <f>H156/C156*100</f>
        <v>22.000000000000004</v>
      </c>
    </row>
    <row r="157" spans="1:9" ht="26.25" customHeight="1">
      <c r="A157" s="421"/>
      <c r="B157" s="424"/>
      <c r="C157" s="135"/>
      <c r="D157" s="426" t="s">
        <v>673</v>
      </c>
      <c r="E157" s="427"/>
      <c r="F157" s="427"/>
      <c r="G157" s="427"/>
      <c r="H157" s="427"/>
      <c r="I157" s="428"/>
    </row>
    <row r="158" spans="1:14" ht="26.25" customHeight="1">
      <c r="A158" s="422"/>
      <c r="B158" s="425"/>
      <c r="C158" s="134">
        <v>10</v>
      </c>
      <c r="D158" s="200">
        <v>8730</v>
      </c>
      <c r="E158" s="146"/>
      <c r="F158" s="139">
        <f>((D156+D158)/2)*((H156+H158)/2)/1000000*B23*C23</f>
        <v>39.559975</v>
      </c>
      <c r="G158" s="146"/>
      <c r="H158" s="139">
        <v>1.3</v>
      </c>
      <c r="I158" s="209">
        <f>H158/C158*100</f>
        <v>13</v>
      </c>
      <c r="J158" s="238"/>
      <c r="L158" s="238"/>
      <c r="M158" s="238"/>
      <c r="N158" s="238"/>
    </row>
    <row r="159" spans="1:14" ht="26.25" customHeight="1">
      <c r="A159" s="412" t="s">
        <v>644</v>
      </c>
      <c r="B159" s="413"/>
      <c r="C159" s="413"/>
      <c r="D159" s="413"/>
      <c r="E159" s="413"/>
      <c r="F159" s="414"/>
      <c r="G159" s="414"/>
      <c r="H159" s="414"/>
      <c r="I159" s="414"/>
      <c r="J159" s="238"/>
      <c r="L159" s="238"/>
      <c r="M159" s="238"/>
      <c r="N159" s="238"/>
    </row>
    <row r="161" spans="4:9" ht="15">
      <c r="D161" s="415" t="s">
        <v>672</v>
      </c>
      <c r="E161" s="416"/>
      <c r="F161" s="417"/>
      <c r="G161" s="417"/>
      <c r="H161" s="417"/>
      <c r="I161" s="418"/>
    </row>
    <row r="162" spans="1:10" ht="75">
      <c r="A162" s="269" t="s">
        <v>114</v>
      </c>
      <c r="B162" s="269" t="s">
        <v>119</v>
      </c>
      <c r="C162" s="269" t="s">
        <v>120</v>
      </c>
      <c r="D162" s="140" t="s">
        <v>121</v>
      </c>
      <c r="E162" s="429" t="s">
        <v>418</v>
      </c>
      <c r="F162" s="430"/>
      <c r="G162" s="434" t="s">
        <v>122</v>
      </c>
      <c r="H162" s="435"/>
      <c r="I162" s="140" t="s">
        <v>123</v>
      </c>
      <c r="J162" s="44"/>
    </row>
    <row r="163" spans="1:9" ht="26.25" customHeight="1">
      <c r="A163" s="436" t="s">
        <v>356</v>
      </c>
      <c r="B163" s="423" t="s">
        <v>339</v>
      </c>
      <c r="C163" s="134">
        <v>15</v>
      </c>
      <c r="D163" s="145">
        <v>12934</v>
      </c>
      <c r="E163" s="146"/>
      <c r="F163" s="139" t="s">
        <v>422</v>
      </c>
      <c r="G163" s="146"/>
      <c r="H163" s="139">
        <v>3.6</v>
      </c>
      <c r="I163" s="208">
        <f>H163/C163*100</f>
        <v>24.000000000000004</v>
      </c>
    </row>
    <row r="164" spans="1:9" ht="26.25" customHeight="1">
      <c r="A164" s="437"/>
      <c r="B164" s="424"/>
      <c r="C164" s="135"/>
      <c r="D164" s="426" t="s">
        <v>671</v>
      </c>
      <c r="E164" s="427"/>
      <c r="F164" s="427"/>
      <c r="G164" s="427"/>
      <c r="H164" s="427"/>
      <c r="I164" s="428"/>
    </row>
    <row r="165" spans="1:14" ht="26.25" customHeight="1">
      <c r="A165" s="438"/>
      <c r="B165" s="425"/>
      <c r="C165" s="134">
        <v>15</v>
      </c>
      <c r="D165" s="200">
        <v>13211</v>
      </c>
      <c r="E165" s="146"/>
      <c r="F165" s="139">
        <f>((D163+D165)/2)*((H163+H165)/2)/1000000*B24*C24</f>
        <v>56.63007</v>
      </c>
      <c r="G165" s="146"/>
      <c r="H165" s="139">
        <v>2.1</v>
      </c>
      <c r="I165" s="209">
        <f>H165/C165*100</f>
        <v>14.000000000000002</v>
      </c>
      <c r="J165" s="238"/>
      <c r="L165" s="238"/>
      <c r="M165" s="238"/>
      <c r="N165" s="238"/>
    </row>
    <row r="166" spans="1:14" ht="26.25" customHeight="1">
      <c r="A166" s="412" t="s">
        <v>644</v>
      </c>
      <c r="B166" s="413"/>
      <c r="C166" s="413"/>
      <c r="D166" s="413"/>
      <c r="E166" s="413"/>
      <c r="F166" s="414"/>
      <c r="G166" s="414"/>
      <c r="H166" s="414"/>
      <c r="I166" s="414"/>
      <c r="J166" s="238"/>
      <c r="L166" s="238"/>
      <c r="M166" s="238"/>
      <c r="N166" s="238"/>
    </row>
    <row r="168" spans="4:9" ht="15">
      <c r="D168" s="415" t="s">
        <v>670</v>
      </c>
      <c r="E168" s="416"/>
      <c r="F168" s="417"/>
      <c r="G168" s="417"/>
      <c r="H168" s="417"/>
      <c r="I168" s="418"/>
    </row>
    <row r="169" spans="1:10" ht="75">
      <c r="A169" s="151" t="s">
        <v>114</v>
      </c>
      <c r="B169" s="151" t="s">
        <v>119</v>
      </c>
      <c r="C169" s="151" t="s">
        <v>425</v>
      </c>
      <c r="D169" s="140" t="s">
        <v>121</v>
      </c>
      <c r="E169" s="429" t="s">
        <v>418</v>
      </c>
      <c r="F169" s="430"/>
      <c r="G169" s="434" t="s">
        <v>122</v>
      </c>
      <c r="H169" s="435"/>
      <c r="I169" s="140" t="s">
        <v>123</v>
      </c>
      <c r="J169" s="44"/>
    </row>
    <row r="170" spans="1:9" ht="26.25" customHeight="1">
      <c r="A170" s="420" t="s">
        <v>357</v>
      </c>
      <c r="B170" s="423" t="s">
        <v>339</v>
      </c>
      <c r="C170" s="134">
        <v>10</v>
      </c>
      <c r="D170" s="145">
        <v>9933</v>
      </c>
      <c r="E170" s="146"/>
      <c r="F170" s="139" t="s">
        <v>422</v>
      </c>
      <c r="G170" s="146"/>
      <c r="H170" s="139">
        <v>1.9</v>
      </c>
      <c r="I170" s="208">
        <f>H170/C170*100</f>
        <v>19</v>
      </c>
    </row>
    <row r="171" spans="1:9" ht="26.25" customHeight="1">
      <c r="A171" s="421"/>
      <c r="B171" s="424"/>
      <c r="C171" s="135"/>
      <c r="D171" s="426" t="s">
        <v>669</v>
      </c>
      <c r="E171" s="427"/>
      <c r="F171" s="427"/>
      <c r="G171" s="427"/>
      <c r="H171" s="427"/>
      <c r="I171" s="428"/>
    </row>
    <row r="172" spans="1:14" ht="26.25" customHeight="1">
      <c r="A172" s="422"/>
      <c r="B172" s="425"/>
      <c r="C172" s="134">
        <v>10</v>
      </c>
      <c r="D172" s="200">
        <v>9972</v>
      </c>
      <c r="E172" s="146"/>
      <c r="F172" s="139">
        <f>((D170+D172)/2)*((H170+H172)/2)/1000000*B25*C25</f>
        <v>56.92829999999999</v>
      </c>
      <c r="G172" s="146"/>
      <c r="H172" s="139">
        <v>2.5</v>
      </c>
      <c r="I172" s="209">
        <f>H172/C172*100</f>
        <v>25</v>
      </c>
      <c r="J172" s="238"/>
      <c r="L172" s="238"/>
      <c r="M172" s="238"/>
      <c r="N172" s="238"/>
    </row>
    <row r="173" spans="1:14" ht="26.25" customHeight="1">
      <c r="A173" s="412" t="s">
        <v>644</v>
      </c>
      <c r="B173" s="413"/>
      <c r="C173" s="413"/>
      <c r="D173" s="413"/>
      <c r="E173" s="413"/>
      <c r="F173" s="414"/>
      <c r="G173" s="414"/>
      <c r="H173" s="414"/>
      <c r="I173" s="414"/>
      <c r="J173" s="238"/>
      <c r="L173" s="238"/>
      <c r="M173" s="238"/>
      <c r="N173" s="238"/>
    </row>
    <row r="175" spans="4:9" ht="15">
      <c r="D175" s="415" t="s">
        <v>668</v>
      </c>
      <c r="E175" s="416"/>
      <c r="F175" s="417"/>
      <c r="G175" s="417"/>
      <c r="H175" s="417"/>
      <c r="I175" s="418"/>
    </row>
    <row r="176" spans="1:10" ht="75">
      <c r="A176" s="151" t="s">
        <v>114</v>
      </c>
      <c r="B176" s="151" t="s">
        <v>119</v>
      </c>
      <c r="C176" s="151" t="s">
        <v>425</v>
      </c>
      <c r="D176" s="140" t="s">
        <v>121</v>
      </c>
      <c r="E176" s="429" t="s">
        <v>418</v>
      </c>
      <c r="F176" s="430"/>
      <c r="G176" s="434" t="s">
        <v>122</v>
      </c>
      <c r="H176" s="435"/>
      <c r="I176" s="140" t="s">
        <v>123</v>
      </c>
      <c r="J176" s="44"/>
    </row>
    <row r="177" spans="1:9" ht="26.25" customHeight="1">
      <c r="A177" s="420" t="s">
        <v>358</v>
      </c>
      <c r="B177" s="423" t="s">
        <v>339</v>
      </c>
      <c r="C177" s="134">
        <v>20</v>
      </c>
      <c r="D177" s="145">
        <v>87110</v>
      </c>
      <c r="E177" s="146"/>
      <c r="F177" s="139" t="s">
        <v>422</v>
      </c>
      <c r="G177" s="146"/>
      <c r="H177" s="139">
        <v>4.8</v>
      </c>
      <c r="I177" s="143">
        <f>H177/C177*100</f>
        <v>24</v>
      </c>
    </row>
    <row r="178" spans="1:9" ht="26.25" customHeight="1">
      <c r="A178" s="421"/>
      <c r="B178" s="424"/>
      <c r="C178" s="135"/>
      <c r="D178" s="426" t="s">
        <v>667</v>
      </c>
      <c r="E178" s="427"/>
      <c r="F178" s="427"/>
      <c r="G178" s="427"/>
      <c r="H178" s="427"/>
      <c r="I178" s="428"/>
    </row>
    <row r="179" spans="1:14" ht="26.25" customHeight="1">
      <c r="A179" s="422"/>
      <c r="B179" s="425"/>
      <c r="C179" s="134">
        <v>20</v>
      </c>
      <c r="D179" s="200">
        <v>87538</v>
      </c>
      <c r="E179" s="146"/>
      <c r="F179" s="139">
        <f>((D177+D179)/2)*((H177+H179)/2)/1000000*B26*C26</f>
        <v>294.7185</v>
      </c>
      <c r="G179" s="146"/>
      <c r="H179" s="139">
        <v>2.7</v>
      </c>
      <c r="I179" s="209">
        <f>H179/C179*100</f>
        <v>13.5</v>
      </c>
      <c r="J179" s="238"/>
      <c r="L179" s="238"/>
      <c r="M179" s="238"/>
      <c r="N179" s="238"/>
    </row>
    <row r="180" spans="1:14" ht="26.25" customHeight="1">
      <c r="A180" s="412" t="s">
        <v>644</v>
      </c>
      <c r="B180" s="413"/>
      <c r="C180" s="413"/>
      <c r="D180" s="413"/>
      <c r="E180" s="413"/>
      <c r="F180" s="414"/>
      <c r="G180" s="414"/>
      <c r="H180" s="414"/>
      <c r="I180" s="414"/>
      <c r="J180" s="238"/>
      <c r="L180" s="238"/>
      <c r="M180" s="238"/>
      <c r="N180" s="238"/>
    </row>
    <row r="182" spans="4:9" ht="15">
      <c r="D182" s="415" t="s">
        <v>666</v>
      </c>
      <c r="E182" s="416"/>
      <c r="F182" s="417"/>
      <c r="G182" s="417"/>
      <c r="H182" s="417"/>
      <c r="I182" s="418"/>
    </row>
    <row r="183" spans="1:10" ht="75">
      <c r="A183" s="151" t="s">
        <v>114</v>
      </c>
      <c r="B183" s="151" t="s">
        <v>119</v>
      </c>
      <c r="C183" s="151" t="s">
        <v>425</v>
      </c>
      <c r="D183" s="140" t="s">
        <v>121</v>
      </c>
      <c r="E183" s="429" t="s">
        <v>418</v>
      </c>
      <c r="F183" s="430"/>
      <c r="G183" s="434" t="s">
        <v>122</v>
      </c>
      <c r="H183" s="435"/>
      <c r="I183" s="140" t="s">
        <v>123</v>
      </c>
      <c r="J183" s="44"/>
    </row>
    <row r="184" spans="1:9" ht="26.25" customHeight="1">
      <c r="A184" s="420" t="s">
        <v>359</v>
      </c>
      <c r="B184" s="423" t="s">
        <v>339</v>
      </c>
      <c r="C184" s="134">
        <v>10</v>
      </c>
      <c r="D184" s="145">
        <v>8128</v>
      </c>
      <c r="E184" s="146"/>
      <c r="F184" s="139" t="s">
        <v>422</v>
      </c>
      <c r="G184" s="146"/>
      <c r="H184" s="139">
        <v>4</v>
      </c>
      <c r="I184" s="208">
        <f>H184/C184*100</f>
        <v>40</v>
      </c>
    </row>
    <row r="185" spans="1:9" ht="26.25" customHeight="1">
      <c r="A185" s="421"/>
      <c r="B185" s="424"/>
      <c r="C185" s="135"/>
      <c r="D185" s="426" t="s">
        <v>665</v>
      </c>
      <c r="E185" s="427"/>
      <c r="F185" s="427"/>
      <c r="G185" s="427"/>
      <c r="H185" s="427"/>
      <c r="I185" s="428"/>
    </row>
    <row r="186" spans="1:14" ht="26.25" customHeight="1">
      <c r="A186" s="422"/>
      <c r="B186" s="425"/>
      <c r="C186" s="134">
        <v>10</v>
      </c>
      <c r="D186" s="200">
        <v>8088</v>
      </c>
      <c r="E186" s="146"/>
      <c r="F186" s="139">
        <f>((D184+D186)/2)*((H184+H186)/2)/1000000*B27*C27</f>
        <v>71.67472000000001</v>
      </c>
      <c r="G186" s="146"/>
      <c r="H186" s="139">
        <v>2.8</v>
      </c>
      <c r="I186" s="209">
        <f>H186/C186*100</f>
        <v>27.999999999999996</v>
      </c>
      <c r="J186" s="238"/>
      <c r="L186" s="238"/>
      <c r="M186" s="238"/>
      <c r="N186" s="238"/>
    </row>
    <row r="187" spans="1:14" ht="26.25" customHeight="1">
      <c r="A187" s="412" t="s">
        <v>644</v>
      </c>
      <c r="B187" s="413"/>
      <c r="C187" s="413"/>
      <c r="D187" s="413"/>
      <c r="E187" s="413"/>
      <c r="F187" s="414"/>
      <c r="G187" s="414"/>
      <c r="H187" s="414"/>
      <c r="I187" s="414"/>
      <c r="J187" s="238"/>
      <c r="L187" s="238"/>
      <c r="M187" s="238"/>
      <c r="N187" s="238"/>
    </row>
    <row r="189" spans="4:9" ht="15">
      <c r="D189" s="415" t="s">
        <v>664</v>
      </c>
      <c r="E189" s="416"/>
      <c r="F189" s="417"/>
      <c r="G189" s="417"/>
      <c r="H189" s="417"/>
      <c r="I189" s="418"/>
    </row>
    <row r="190" spans="1:10" ht="75">
      <c r="A190" s="151" t="s">
        <v>114</v>
      </c>
      <c r="B190" s="151" t="s">
        <v>119</v>
      </c>
      <c r="C190" s="151" t="s">
        <v>425</v>
      </c>
      <c r="D190" s="140" t="s">
        <v>121</v>
      </c>
      <c r="E190" s="429" t="s">
        <v>418</v>
      </c>
      <c r="F190" s="433"/>
      <c r="G190" s="419" t="s">
        <v>122</v>
      </c>
      <c r="H190" s="419"/>
      <c r="I190" s="152" t="s">
        <v>123</v>
      </c>
      <c r="J190" s="44"/>
    </row>
    <row r="191" spans="1:9" ht="26.25" customHeight="1">
      <c r="A191" s="420" t="s">
        <v>360</v>
      </c>
      <c r="B191" s="423" t="s">
        <v>339</v>
      </c>
      <c r="C191" s="134">
        <v>10</v>
      </c>
      <c r="D191" s="200">
        <v>8203</v>
      </c>
      <c r="E191" s="153"/>
      <c r="F191" s="154" t="s">
        <v>422</v>
      </c>
      <c r="G191" s="153"/>
      <c r="H191" s="154">
        <v>1.6</v>
      </c>
      <c r="I191" s="209">
        <f>H191/C191*100</f>
        <v>16</v>
      </c>
    </row>
    <row r="192" spans="1:9" ht="26.25" customHeight="1">
      <c r="A192" s="421"/>
      <c r="B192" s="424"/>
      <c r="C192" s="135"/>
      <c r="D192" s="426" t="s">
        <v>663</v>
      </c>
      <c r="E192" s="427"/>
      <c r="F192" s="427"/>
      <c r="G192" s="427"/>
      <c r="H192" s="427"/>
      <c r="I192" s="428"/>
    </row>
    <row r="193" spans="1:14" ht="26.25" customHeight="1">
      <c r="A193" s="422"/>
      <c r="B193" s="425"/>
      <c r="C193" s="134">
        <v>10</v>
      </c>
      <c r="D193" s="200">
        <v>8109</v>
      </c>
      <c r="E193" s="153"/>
      <c r="F193" s="154">
        <f>((D191+D193)/2)*((H191+H193)/2)/1000000*B28*C28</f>
        <v>36.04952000000001</v>
      </c>
      <c r="G193" s="153"/>
      <c r="H193" s="154">
        <v>1.8</v>
      </c>
      <c r="I193" s="209">
        <f>H193/C193*100</f>
        <v>18</v>
      </c>
      <c r="J193" s="238"/>
      <c r="L193" s="238"/>
      <c r="M193" s="238"/>
      <c r="N193" s="238"/>
    </row>
    <row r="194" spans="1:14" ht="26.25" customHeight="1">
      <c r="A194" s="412" t="s">
        <v>644</v>
      </c>
      <c r="B194" s="413"/>
      <c r="C194" s="413"/>
      <c r="D194" s="413"/>
      <c r="E194" s="413"/>
      <c r="F194" s="414"/>
      <c r="G194" s="414"/>
      <c r="H194" s="414"/>
      <c r="I194" s="414"/>
      <c r="J194" s="238"/>
      <c r="L194" s="238"/>
      <c r="M194" s="238"/>
      <c r="N194" s="238"/>
    </row>
    <row r="196" spans="4:9" ht="15">
      <c r="D196" s="415" t="s">
        <v>662</v>
      </c>
      <c r="E196" s="416"/>
      <c r="F196" s="417"/>
      <c r="G196" s="417"/>
      <c r="H196" s="417"/>
      <c r="I196" s="418"/>
    </row>
    <row r="197" spans="1:10" ht="75">
      <c r="A197" s="266" t="s">
        <v>114</v>
      </c>
      <c r="B197" s="266" t="s">
        <v>119</v>
      </c>
      <c r="C197" s="269" t="s">
        <v>120</v>
      </c>
      <c r="D197" s="268" t="s">
        <v>121</v>
      </c>
      <c r="E197" s="429" t="s">
        <v>418</v>
      </c>
      <c r="F197" s="430"/>
      <c r="G197" s="431" t="s">
        <v>122</v>
      </c>
      <c r="H197" s="432"/>
      <c r="I197" s="268" t="s">
        <v>123</v>
      </c>
      <c r="J197" s="44"/>
    </row>
    <row r="198" spans="1:9" ht="26.25" customHeight="1">
      <c r="A198" s="281" t="s">
        <v>361</v>
      </c>
      <c r="B198" s="277" t="s">
        <v>339</v>
      </c>
      <c r="C198" s="130">
        <v>10</v>
      </c>
      <c r="D198" s="200">
        <v>1077</v>
      </c>
      <c r="E198" s="153"/>
      <c r="F198" s="154">
        <f>(D198*H198/1000000)*B29*C29</f>
        <v>0.03231</v>
      </c>
      <c r="G198" s="153"/>
      <c r="H198" s="154">
        <v>1.5</v>
      </c>
      <c r="I198" s="209">
        <f>H198/C198*100</f>
        <v>15</v>
      </c>
    </row>
    <row r="199" spans="1:14" ht="26.25" customHeight="1">
      <c r="A199" s="412" t="s">
        <v>647</v>
      </c>
      <c r="B199" s="413"/>
      <c r="C199" s="413"/>
      <c r="D199" s="413"/>
      <c r="E199" s="413"/>
      <c r="F199" s="414"/>
      <c r="G199" s="414"/>
      <c r="H199" s="414"/>
      <c r="I199" s="414"/>
      <c r="J199" s="238"/>
      <c r="L199" s="238"/>
      <c r="M199" s="238"/>
      <c r="N199" s="238"/>
    </row>
    <row r="201" spans="4:9" ht="15">
      <c r="D201" s="415" t="s">
        <v>661</v>
      </c>
      <c r="E201" s="416"/>
      <c r="F201" s="417"/>
      <c r="G201" s="417"/>
      <c r="H201" s="417"/>
      <c r="I201" s="418"/>
    </row>
    <row r="202" spans="1:10" ht="75">
      <c r="A202" s="266" t="s">
        <v>114</v>
      </c>
      <c r="B202" s="266" t="s">
        <v>119</v>
      </c>
      <c r="C202" s="269" t="s">
        <v>120</v>
      </c>
      <c r="D202" s="268" t="s">
        <v>121</v>
      </c>
      <c r="E202" s="429" t="s">
        <v>418</v>
      </c>
      <c r="F202" s="430"/>
      <c r="G202" s="431" t="s">
        <v>122</v>
      </c>
      <c r="H202" s="432"/>
      <c r="I202" s="268" t="s">
        <v>123</v>
      </c>
      <c r="J202" s="44"/>
    </row>
    <row r="203" spans="1:9" ht="26.25" customHeight="1">
      <c r="A203" s="281" t="s">
        <v>362</v>
      </c>
      <c r="B203" s="277" t="s">
        <v>339</v>
      </c>
      <c r="C203" s="130">
        <v>10</v>
      </c>
      <c r="D203" s="200">
        <v>1086</v>
      </c>
      <c r="E203" s="153"/>
      <c r="F203" s="154">
        <f>(D203*H203/1000000)*B30*C30</f>
        <v>0.04344</v>
      </c>
      <c r="G203" s="153"/>
      <c r="H203" s="154">
        <v>2</v>
      </c>
      <c r="I203" s="209">
        <f>H203/C203*100</f>
        <v>20</v>
      </c>
    </row>
    <row r="204" spans="1:14" ht="26.25" customHeight="1">
      <c r="A204" s="412" t="s">
        <v>647</v>
      </c>
      <c r="B204" s="413"/>
      <c r="C204" s="413"/>
      <c r="D204" s="413"/>
      <c r="E204" s="413"/>
      <c r="F204" s="414"/>
      <c r="G204" s="414"/>
      <c r="H204" s="414"/>
      <c r="I204" s="414"/>
      <c r="J204" s="238"/>
      <c r="L204" s="238"/>
      <c r="M204" s="238"/>
      <c r="N204" s="238"/>
    </row>
    <row r="207" spans="4:9" ht="15">
      <c r="D207" s="415" t="s">
        <v>660</v>
      </c>
      <c r="E207" s="416"/>
      <c r="F207" s="417"/>
      <c r="G207" s="417"/>
      <c r="H207" s="417"/>
      <c r="I207" s="418"/>
    </row>
    <row r="208" spans="1:18" ht="75">
      <c r="A208" s="279" t="s">
        <v>114</v>
      </c>
      <c r="B208" s="279" t="s">
        <v>119</v>
      </c>
      <c r="C208" s="151" t="s">
        <v>425</v>
      </c>
      <c r="D208" s="140" t="s">
        <v>121</v>
      </c>
      <c r="E208" s="429" t="s">
        <v>418</v>
      </c>
      <c r="F208" s="430"/>
      <c r="G208" s="429" t="s">
        <v>122</v>
      </c>
      <c r="H208" s="433"/>
      <c r="I208" s="270" t="s">
        <v>123</v>
      </c>
      <c r="J208" s="155"/>
      <c r="K208" s="156"/>
      <c r="L208" s="149"/>
      <c r="M208" s="150"/>
      <c r="N208" s="149"/>
      <c r="O208" s="150"/>
      <c r="P208" s="157"/>
      <c r="Q208" s="70"/>
      <c r="R208" s="70"/>
    </row>
    <row r="209" spans="1:9" ht="26.25" customHeight="1">
      <c r="A209" s="278" t="s">
        <v>364</v>
      </c>
      <c r="B209" s="277" t="s">
        <v>339</v>
      </c>
      <c r="C209" s="130">
        <v>15</v>
      </c>
      <c r="D209" s="200">
        <v>13522</v>
      </c>
      <c r="E209" s="153"/>
      <c r="F209" s="154">
        <f>(D209*H209/1000000)*B31*C31</f>
        <v>0.432704</v>
      </c>
      <c r="G209" s="153"/>
      <c r="H209" s="154">
        <v>1.6</v>
      </c>
      <c r="I209" s="209">
        <f>H209/C209*100</f>
        <v>10.666666666666668</v>
      </c>
    </row>
    <row r="210" spans="1:14" ht="26.25" customHeight="1">
      <c r="A210" s="412" t="s">
        <v>647</v>
      </c>
      <c r="B210" s="413"/>
      <c r="C210" s="413"/>
      <c r="D210" s="413"/>
      <c r="E210" s="413"/>
      <c r="F210" s="414"/>
      <c r="G210" s="414"/>
      <c r="H210" s="414"/>
      <c r="I210" s="414"/>
      <c r="J210" s="238"/>
      <c r="L210" s="238"/>
      <c r="M210" s="238"/>
      <c r="N210" s="238"/>
    </row>
    <row r="212" spans="4:9" ht="15">
      <c r="D212" s="415" t="s">
        <v>659</v>
      </c>
      <c r="E212" s="416"/>
      <c r="F212" s="417"/>
      <c r="G212" s="417"/>
      <c r="H212" s="417"/>
      <c r="I212" s="418"/>
    </row>
    <row r="213" spans="1:10" ht="75">
      <c r="A213" s="151" t="s">
        <v>114</v>
      </c>
      <c r="B213" s="151" t="s">
        <v>119</v>
      </c>
      <c r="C213" s="151" t="s">
        <v>425</v>
      </c>
      <c r="D213" s="140" t="s">
        <v>121</v>
      </c>
      <c r="E213" s="429" t="s">
        <v>418</v>
      </c>
      <c r="F213" s="433"/>
      <c r="G213" s="419" t="s">
        <v>122</v>
      </c>
      <c r="H213" s="419"/>
      <c r="I213" s="152" t="s">
        <v>123</v>
      </c>
      <c r="J213" s="44"/>
    </row>
    <row r="214" spans="1:9" ht="26.25" customHeight="1">
      <c r="A214" s="420" t="s">
        <v>366</v>
      </c>
      <c r="B214" s="423" t="s">
        <v>339</v>
      </c>
      <c r="C214" s="134">
        <v>10</v>
      </c>
      <c r="D214" s="200">
        <v>5481</v>
      </c>
      <c r="E214" s="153"/>
      <c r="F214" s="154" t="s">
        <v>422</v>
      </c>
      <c r="G214" s="153"/>
      <c r="H214" s="154">
        <v>1.9</v>
      </c>
      <c r="I214" s="209">
        <f>H214/C214*100</f>
        <v>19</v>
      </c>
    </row>
    <row r="215" spans="1:9" ht="26.25" customHeight="1">
      <c r="A215" s="421"/>
      <c r="B215" s="424"/>
      <c r="C215" s="135"/>
      <c r="D215" s="426" t="s">
        <v>658</v>
      </c>
      <c r="E215" s="427"/>
      <c r="F215" s="427"/>
      <c r="G215" s="427"/>
      <c r="H215" s="427"/>
      <c r="I215" s="428"/>
    </row>
    <row r="216" spans="1:14" ht="26.25" customHeight="1">
      <c r="A216" s="422"/>
      <c r="B216" s="425"/>
      <c r="C216" s="134">
        <v>10</v>
      </c>
      <c r="D216" s="200">
        <v>5408</v>
      </c>
      <c r="E216" s="153"/>
      <c r="F216" s="154">
        <f>((D214+D216)/2)*((H214+H216)/2)/1000000*B32*C32</f>
        <v>0.19600199999999998</v>
      </c>
      <c r="G216" s="153"/>
      <c r="H216" s="154">
        <v>1.7</v>
      </c>
      <c r="I216" s="209">
        <f>H216/C216*100</f>
        <v>17</v>
      </c>
      <c r="J216" s="238"/>
      <c r="L216" s="238"/>
      <c r="M216" s="238"/>
      <c r="N216" s="238"/>
    </row>
    <row r="217" spans="1:14" ht="26.25" customHeight="1">
      <c r="A217" s="412" t="s">
        <v>644</v>
      </c>
      <c r="B217" s="413"/>
      <c r="C217" s="413"/>
      <c r="D217" s="413"/>
      <c r="E217" s="413"/>
      <c r="F217" s="414"/>
      <c r="G217" s="414"/>
      <c r="H217" s="414"/>
      <c r="I217" s="414"/>
      <c r="J217" s="238"/>
      <c r="L217" s="238"/>
      <c r="M217" s="238"/>
      <c r="N217" s="238"/>
    </row>
    <row r="219" spans="4:9" ht="15">
      <c r="D219" s="415" t="s">
        <v>657</v>
      </c>
      <c r="E219" s="416"/>
      <c r="F219" s="417"/>
      <c r="G219" s="417"/>
      <c r="H219" s="417"/>
      <c r="I219" s="418"/>
    </row>
    <row r="220" spans="1:10" ht="75">
      <c r="A220" s="151" t="s">
        <v>114</v>
      </c>
      <c r="B220" s="151" t="s">
        <v>119</v>
      </c>
      <c r="C220" s="151" t="s">
        <v>425</v>
      </c>
      <c r="D220" s="140" t="s">
        <v>121</v>
      </c>
      <c r="E220" s="429" t="s">
        <v>418</v>
      </c>
      <c r="F220" s="433"/>
      <c r="G220" s="419" t="s">
        <v>122</v>
      </c>
      <c r="H220" s="419"/>
      <c r="I220" s="152" t="s">
        <v>123</v>
      </c>
      <c r="J220" s="44"/>
    </row>
    <row r="221" spans="1:9" ht="26.25" customHeight="1">
      <c r="A221" s="420" t="s">
        <v>367</v>
      </c>
      <c r="B221" s="423" t="s">
        <v>339</v>
      </c>
      <c r="C221" s="134">
        <v>10</v>
      </c>
      <c r="D221" s="145">
        <v>5640</v>
      </c>
      <c r="E221" s="153"/>
      <c r="F221" s="158" t="s">
        <v>422</v>
      </c>
      <c r="G221" s="153"/>
      <c r="H221" s="158">
        <v>1.5</v>
      </c>
      <c r="I221" s="208">
        <f>H221/C221*100</f>
        <v>15</v>
      </c>
    </row>
    <row r="222" spans="1:9" ht="26.25" customHeight="1">
      <c r="A222" s="421"/>
      <c r="B222" s="424"/>
      <c r="C222" s="135"/>
      <c r="D222" s="426" t="s">
        <v>656</v>
      </c>
      <c r="E222" s="427"/>
      <c r="F222" s="427"/>
      <c r="G222" s="427"/>
      <c r="H222" s="427"/>
      <c r="I222" s="428"/>
    </row>
    <row r="223" spans="1:14" ht="26.25" customHeight="1">
      <c r="A223" s="422"/>
      <c r="B223" s="425"/>
      <c r="C223" s="134">
        <v>10</v>
      </c>
      <c r="D223" s="200">
        <v>5574</v>
      </c>
      <c r="E223" s="153"/>
      <c r="F223" s="158">
        <f>((D221+D223)/2)*((H221+H223)/2)/1000000*B33*C33</f>
        <v>24.054029999999997</v>
      </c>
      <c r="G223" s="153"/>
      <c r="H223" s="158">
        <v>1.8</v>
      </c>
      <c r="I223" s="209">
        <f>H223/C223*100</f>
        <v>18</v>
      </c>
      <c r="J223" s="238"/>
      <c r="L223" s="238"/>
      <c r="M223" s="238"/>
      <c r="N223" s="238"/>
    </row>
    <row r="224" spans="1:14" ht="26.25" customHeight="1">
      <c r="A224" s="412" t="s">
        <v>644</v>
      </c>
      <c r="B224" s="413"/>
      <c r="C224" s="413"/>
      <c r="D224" s="413"/>
      <c r="E224" s="413"/>
      <c r="F224" s="414"/>
      <c r="G224" s="414"/>
      <c r="H224" s="414"/>
      <c r="I224" s="414"/>
      <c r="J224" s="238"/>
      <c r="L224" s="238"/>
      <c r="M224" s="238"/>
      <c r="N224" s="238"/>
    </row>
    <row r="227" spans="4:9" ht="15">
      <c r="D227" s="415" t="s">
        <v>655</v>
      </c>
      <c r="E227" s="416"/>
      <c r="F227" s="417"/>
      <c r="G227" s="417"/>
      <c r="H227" s="417"/>
      <c r="I227" s="418"/>
    </row>
    <row r="228" spans="1:10" ht="75">
      <c r="A228" s="151" t="s">
        <v>114</v>
      </c>
      <c r="B228" s="151" t="s">
        <v>119</v>
      </c>
      <c r="C228" s="151" t="s">
        <v>425</v>
      </c>
      <c r="D228" s="140" t="s">
        <v>121</v>
      </c>
      <c r="E228" s="429" t="s">
        <v>418</v>
      </c>
      <c r="F228" s="433"/>
      <c r="G228" s="419" t="s">
        <v>122</v>
      </c>
      <c r="H228" s="419"/>
      <c r="I228" s="152" t="s">
        <v>123</v>
      </c>
      <c r="J228" s="44"/>
    </row>
    <row r="229" spans="1:9" ht="26.25" customHeight="1">
      <c r="A229" s="420" t="s">
        <v>368</v>
      </c>
      <c r="B229" s="423" t="s">
        <v>339</v>
      </c>
      <c r="C229" s="134">
        <v>15</v>
      </c>
      <c r="D229" s="145">
        <v>9757</v>
      </c>
      <c r="E229" s="153"/>
      <c r="F229" s="158" t="s">
        <v>422</v>
      </c>
      <c r="G229" s="153"/>
      <c r="H229" s="158">
        <v>1.6</v>
      </c>
      <c r="I229" s="208">
        <f>H229/C229*100</f>
        <v>10.666666666666668</v>
      </c>
    </row>
    <row r="230" spans="1:9" ht="26.25" customHeight="1">
      <c r="A230" s="421"/>
      <c r="B230" s="424"/>
      <c r="C230" s="135"/>
      <c r="D230" s="426" t="s">
        <v>654</v>
      </c>
      <c r="E230" s="427"/>
      <c r="F230" s="427"/>
      <c r="G230" s="427"/>
      <c r="H230" s="427"/>
      <c r="I230" s="428"/>
    </row>
    <row r="231" spans="1:14" ht="26.25" customHeight="1">
      <c r="A231" s="422"/>
      <c r="B231" s="425"/>
      <c r="C231" s="134">
        <v>15</v>
      </c>
      <c r="D231" s="200">
        <v>9885</v>
      </c>
      <c r="E231" s="153"/>
      <c r="F231" s="158">
        <f>((D229+D231)/2)*((H229+H231)/2)/1000000*B34*C34</f>
        <v>37.02517</v>
      </c>
      <c r="G231" s="153"/>
      <c r="H231" s="158">
        <v>1.3</v>
      </c>
      <c r="I231" s="209">
        <f>H231/C231*100</f>
        <v>8.666666666666668</v>
      </c>
      <c r="J231" s="238"/>
      <c r="L231" s="238"/>
      <c r="M231" s="238"/>
      <c r="N231" s="238"/>
    </row>
    <row r="232" spans="1:14" ht="26.25" customHeight="1">
      <c r="A232" s="412" t="s">
        <v>644</v>
      </c>
      <c r="B232" s="413"/>
      <c r="C232" s="413"/>
      <c r="D232" s="413"/>
      <c r="E232" s="413"/>
      <c r="F232" s="414"/>
      <c r="G232" s="414"/>
      <c r="H232" s="414"/>
      <c r="I232" s="414"/>
      <c r="J232" s="238"/>
      <c r="L232" s="238"/>
      <c r="M232" s="238"/>
      <c r="N232" s="238"/>
    </row>
    <row r="234" spans="4:9" ht="15">
      <c r="D234" s="415" t="s">
        <v>653</v>
      </c>
      <c r="E234" s="416"/>
      <c r="F234" s="417"/>
      <c r="G234" s="417"/>
      <c r="H234" s="417"/>
      <c r="I234" s="418"/>
    </row>
    <row r="235" spans="1:10" ht="75" customHeight="1">
      <c r="A235" s="269" t="s">
        <v>114</v>
      </c>
      <c r="B235" s="269" t="s">
        <v>119</v>
      </c>
      <c r="C235" s="269" t="s">
        <v>120</v>
      </c>
      <c r="D235" s="268" t="s">
        <v>121</v>
      </c>
      <c r="E235" s="429" t="s">
        <v>418</v>
      </c>
      <c r="F235" s="433"/>
      <c r="G235" s="419" t="s">
        <v>122</v>
      </c>
      <c r="H235" s="419"/>
      <c r="I235" s="160" t="s">
        <v>123</v>
      </c>
      <c r="J235" s="44"/>
    </row>
    <row r="236" spans="1:9" ht="26.25" customHeight="1">
      <c r="A236" s="420" t="s">
        <v>369</v>
      </c>
      <c r="B236" s="423" t="s">
        <v>339</v>
      </c>
      <c r="C236" s="134">
        <v>10</v>
      </c>
      <c r="D236" s="145">
        <v>6376</v>
      </c>
      <c r="E236" s="153"/>
      <c r="F236" s="158" t="s">
        <v>422</v>
      </c>
      <c r="G236" s="153"/>
      <c r="H236" s="158">
        <v>4.5</v>
      </c>
      <c r="I236" s="208">
        <f>H236/C236*100</f>
        <v>45</v>
      </c>
    </row>
    <row r="237" spans="1:9" ht="26.25" customHeight="1">
      <c r="A237" s="421"/>
      <c r="B237" s="424"/>
      <c r="C237" s="135"/>
      <c r="D237" s="426" t="s">
        <v>652</v>
      </c>
      <c r="E237" s="427"/>
      <c r="F237" s="427"/>
      <c r="G237" s="427"/>
      <c r="H237" s="427"/>
      <c r="I237" s="428"/>
    </row>
    <row r="238" spans="1:14" ht="26.25" customHeight="1">
      <c r="A238" s="422"/>
      <c r="B238" s="425"/>
      <c r="C238" s="134">
        <v>10</v>
      </c>
      <c r="D238" s="200">
        <v>6368</v>
      </c>
      <c r="E238" s="153"/>
      <c r="F238" s="158">
        <f>((D236+D238)/2)*((H236+H238)/2)/1000000*B35*C35</f>
        <v>67.92552</v>
      </c>
      <c r="G238" s="153"/>
      <c r="H238" s="158">
        <v>3.7</v>
      </c>
      <c r="I238" s="209">
        <f>H238/C238*100</f>
        <v>37</v>
      </c>
      <c r="J238" s="238"/>
      <c r="L238" s="238"/>
      <c r="M238" s="238"/>
      <c r="N238" s="238"/>
    </row>
    <row r="239" spans="1:14" ht="26.25" customHeight="1">
      <c r="A239" s="412" t="s">
        <v>644</v>
      </c>
      <c r="B239" s="413"/>
      <c r="C239" s="413"/>
      <c r="D239" s="413"/>
      <c r="E239" s="413"/>
      <c r="F239" s="414"/>
      <c r="G239" s="414"/>
      <c r="H239" s="414"/>
      <c r="I239" s="414"/>
      <c r="J239" s="238"/>
      <c r="L239" s="238"/>
      <c r="M239" s="238"/>
      <c r="N239" s="238"/>
    </row>
    <row r="241" spans="4:9" ht="15">
      <c r="D241" s="415" t="s">
        <v>651</v>
      </c>
      <c r="E241" s="416"/>
      <c r="F241" s="417"/>
      <c r="G241" s="417"/>
      <c r="H241" s="417"/>
      <c r="I241" s="418"/>
    </row>
    <row r="242" spans="1:10" ht="75">
      <c r="A242" s="279" t="s">
        <v>114</v>
      </c>
      <c r="B242" s="279" t="s">
        <v>119</v>
      </c>
      <c r="C242" s="151" t="s">
        <v>425</v>
      </c>
      <c r="D242" s="140" t="s">
        <v>121</v>
      </c>
      <c r="E242" s="429" t="s">
        <v>418</v>
      </c>
      <c r="F242" s="430"/>
      <c r="G242" s="429" t="s">
        <v>122</v>
      </c>
      <c r="H242" s="430"/>
      <c r="I242" s="280" t="s">
        <v>123</v>
      </c>
      <c r="J242" s="44"/>
    </row>
    <row r="243" spans="1:9" ht="26.25" customHeight="1">
      <c r="A243" s="278" t="s">
        <v>370</v>
      </c>
      <c r="B243" s="277" t="s">
        <v>339</v>
      </c>
      <c r="C243" s="134">
        <v>15</v>
      </c>
      <c r="D243" s="145">
        <v>9977</v>
      </c>
      <c r="E243" s="153"/>
      <c r="F243" s="158">
        <f>(D243*H243/1000000)*B36*C36</f>
        <v>0.69839</v>
      </c>
      <c r="G243" s="153"/>
      <c r="H243" s="158">
        <v>3.5</v>
      </c>
      <c r="I243" s="276">
        <f>H243/C243*100</f>
        <v>23.333333333333332</v>
      </c>
    </row>
    <row r="244" spans="1:14" ht="26.25" customHeight="1">
      <c r="A244" s="412" t="s">
        <v>647</v>
      </c>
      <c r="B244" s="413"/>
      <c r="C244" s="413"/>
      <c r="D244" s="413"/>
      <c r="E244" s="413"/>
      <c r="F244" s="414"/>
      <c r="G244" s="414"/>
      <c r="H244" s="414"/>
      <c r="I244" s="414"/>
      <c r="J244" s="238"/>
      <c r="L244" s="238"/>
      <c r="M244" s="238"/>
      <c r="N244" s="238"/>
    </row>
    <row r="247" spans="4:9" ht="15">
      <c r="D247" s="415" t="s">
        <v>650</v>
      </c>
      <c r="E247" s="416"/>
      <c r="F247" s="417"/>
      <c r="G247" s="417"/>
      <c r="H247" s="417"/>
      <c r="I247" s="418"/>
    </row>
    <row r="248" spans="1:10" ht="75">
      <c r="A248" s="269" t="s">
        <v>114</v>
      </c>
      <c r="B248" s="269" t="s">
        <v>119</v>
      </c>
      <c r="C248" s="269" t="s">
        <v>120</v>
      </c>
      <c r="D248" s="268" t="s">
        <v>121</v>
      </c>
      <c r="E248" s="429" t="s">
        <v>418</v>
      </c>
      <c r="F248" s="430"/>
      <c r="G248" s="429" t="s">
        <v>122</v>
      </c>
      <c r="H248" s="430"/>
      <c r="I248" s="268" t="s">
        <v>123</v>
      </c>
      <c r="J248" s="44"/>
    </row>
    <row r="249" spans="1:9" ht="26.25" customHeight="1">
      <c r="A249" s="420" t="s">
        <v>371</v>
      </c>
      <c r="B249" s="423" t="s">
        <v>339</v>
      </c>
      <c r="C249" s="134">
        <v>10</v>
      </c>
      <c r="D249" s="145">
        <v>6026</v>
      </c>
      <c r="E249" s="153"/>
      <c r="F249" s="158" t="s">
        <v>422</v>
      </c>
      <c r="G249" s="153"/>
      <c r="H249" s="158">
        <v>2.3</v>
      </c>
      <c r="I249" s="208">
        <f>H249/C249*100</f>
        <v>23</v>
      </c>
    </row>
    <row r="250" spans="1:9" ht="26.25" customHeight="1">
      <c r="A250" s="421"/>
      <c r="B250" s="424"/>
      <c r="C250" s="135"/>
      <c r="D250" s="426" t="s">
        <v>649</v>
      </c>
      <c r="E250" s="427"/>
      <c r="F250" s="427"/>
      <c r="G250" s="427"/>
      <c r="H250" s="427"/>
      <c r="I250" s="428"/>
    </row>
    <row r="251" spans="1:14" ht="26.25" customHeight="1">
      <c r="A251" s="422"/>
      <c r="B251" s="425"/>
      <c r="C251" s="134">
        <v>10</v>
      </c>
      <c r="D251" s="200">
        <v>5902</v>
      </c>
      <c r="E251" s="153"/>
      <c r="F251" s="158">
        <f>((D249+D251)/2)*((H249+H251)/2)/1000000*B37*C37</f>
        <v>39.54132</v>
      </c>
      <c r="G251" s="153"/>
      <c r="H251" s="158">
        <v>2.8</v>
      </c>
      <c r="I251" s="209">
        <f>H251/C251*100</f>
        <v>27.999999999999996</v>
      </c>
      <c r="J251" s="238"/>
      <c r="L251" s="238"/>
      <c r="M251" s="238"/>
      <c r="N251" s="238"/>
    </row>
    <row r="252" spans="1:14" ht="26.25" customHeight="1">
      <c r="A252" s="412" t="s">
        <v>644</v>
      </c>
      <c r="B252" s="413"/>
      <c r="C252" s="413"/>
      <c r="D252" s="413"/>
      <c r="E252" s="413"/>
      <c r="F252" s="414"/>
      <c r="G252" s="414"/>
      <c r="H252" s="414"/>
      <c r="I252" s="414"/>
      <c r="J252" s="238"/>
      <c r="L252" s="238"/>
      <c r="M252" s="238"/>
      <c r="N252" s="238"/>
    </row>
    <row r="254" spans="4:9" ht="15">
      <c r="D254" s="415" t="s">
        <v>648</v>
      </c>
      <c r="E254" s="416"/>
      <c r="F254" s="417"/>
      <c r="G254" s="417"/>
      <c r="H254" s="417"/>
      <c r="I254" s="418"/>
    </row>
    <row r="255" spans="1:10" ht="75">
      <c r="A255" s="279" t="s">
        <v>114</v>
      </c>
      <c r="B255" s="279" t="s">
        <v>119</v>
      </c>
      <c r="C255" s="151" t="s">
        <v>425</v>
      </c>
      <c r="D255" s="161" t="s">
        <v>121</v>
      </c>
      <c r="E255" s="419" t="s">
        <v>418</v>
      </c>
      <c r="F255" s="419"/>
      <c r="G255" s="419" t="s">
        <v>122</v>
      </c>
      <c r="H255" s="419"/>
      <c r="I255" s="270" t="s">
        <v>123</v>
      </c>
      <c r="J255" s="44"/>
    </row>
    <row r="256" spans="1:9" ht="26.25" customHeight="1">
      <c r="A256" s="278" t="s">
        <v>372</v>
      </c>
      <c r="B256" s="277" t="s">
        <v>339</v>
      </c>
      <c r="C256" s="134">
        <v>15</v>
      </c>
      <c r="D256" s="145">
        <v>10006</v>
      </c>
      <c r="E256" s="153"/>
      <c r="F256" s="158">
        <f>(D256*H256/1000000)*B38*C38</f>
        <v>0.6603959999999999</v>
      </c>
      <c r="G256" s="153"/>
      <c r="H256" s="158">
        <v>3.3</v>
      </c>
      <c r="I256" s="276">
        <f>H256/C256*100</f>
        <v>22</v>
      </c>
    </row>
    <row r="257" spans="1:14" ht="26.25" customHeight="1">
      <c r="A257" s="412" t="s">
        <v>647</v>
      </c>
      <c r="B257" s="413"/>
      <c r="C257" s="413"/>
      <c r="D257" s="413"/>
      <c r="E257" s="413"/>
      <c r="F257" s="414"/>
      <c r="G257" s="414"/>
      <c r="H257" s="414"/>
      <c r="I257" s="414"/>
      <c r="J257" s="238"/>
      <c r="L257" s="238"/>
      <c r="M257" s="238"/>
      <c r="N257" s="238"/>
    </row>
    <row r="259" spans="4:9" ht="15">
      <c r="D259" s="415" t="s">
        <v>646</v>
      </c>
      <c r="E259" s="416"/>
      <c r="F259" s="417"/>
      <c r="G259" s="417"/>
      <c r="H259" s="417"/>
      <c r="I259" s="418"/>
    </row>
    <row r="260" spans="1:10" ht="75">
      <c r="A260" s="269" t="s">
        <v>114</v>
      </c>
      <c r="B260" s="269" t="s">
        <v>119</v>
      </c>
      <c r="C260" s="269" t="s">
        <v>120</v>
      </c>
      <c r="D260" s="268" t="s">
        <v>121</v>
      </c>
      <c r="E260" s="429" t="s">
        <v>418</v>
      </c>
      <c r="F260" s="430"/>
      <c r="G260" s="431" t="s">
        <v>122</v>
      </c>
      <c r="H260" s="432"/>
      <c r="I260" s="268" t="s">
        <v>123</v>
      </c>
      <c r="J260" s="44"/>
    </row>
    <row r="261" spans="1:9" ht="26.25" customHeight="1">
      <c r="A261" s="420" t="s">
        <v>374</v>
      </c>
      <c r="B261" s="423" t="s">
        <v>339</v>
      </c>
      <c r="C261" s="134">
        <v>10</v>
      </c>
      <c r="D261" s="145">
        <v>5733</v>
      </c>
      <c r="E261" s="153"/>
      <c r="F261" s="158" t="s">
        <v>422</v>
      </c>
      <c r="G261" s="153"/>
      <c r="H261" s="158">
        <v>4.2</v>
      </c>
      <c r="I261" s="208">
        <f>H261/C261*100</f>
        <v>42.00000000000001</v>
      </c>
    </row>
    <row r="262" spans="1:9" ht="26.25" customHeight="1">
      <c r="A262" s="421"/>
      <c r="B262" s="424"/>
      <c r="C262" s="135"/>
      <c r="D262" s="426" t="s">
        <v>645</v>
      </c>
      <c r="E262" s="427"/>
      <c r="F262" s="427"/>
      <c r="G262" s="427"/>
      <c r="H262" s="427"/>
      <c r="I262" s="428"/>
    </row>
    <row r="263" spans="1:14" ht="26.25" customHeight="1">
      <c r="A263" s="422"/>
      <c r="B263" s="425"/>
      <c r="C263" s="134">
        <v>10</v>
      </c>
      <c r="D263" s="200">
        <v>5588</v>
      </c>
      <c r="E263" s="153"/>
      <c r="F263" s="158">
        <f>((D261+D263)/2)*((H261+H263)/2)/1000000*B39*C39</f>
        <v>60.34093</v>
      </c>
      <c r="G263" s="153"/>
      <c r="H263" s="158">
        <v>4</v>
      </c>
      <c r="I263" s="209">
        <f>H263/C263*100</f>
        <v>40</v>
      </c>
      <c r="J263" s="238"/>
      <c r="L263" s="238"/>
      <c r="M263" s="238"/>
      <c r="N263" s="238"/>
    </row>
    <row r="264" spans="1:14" ht="26.25" customHeight="1">
      <c r="A264" s="412" t="s">
        <v>644</v>
      </c>
      <c r="B264" s="413"/>
      <c r="C264" s="413"/>
      <c r="D264" s="413"/>
      <c r="E264" s="413"/>
      <c r="F264" s="414"/>
      <c r="G264" s="414"/>
      <c r="H264" s="414"/>
      <c r="I264" s="414"/>
      <c r="J264" s="238"/>
      <c r="L264" s="238"/>
      <c r="M264" s="238"/>
      <c r="N264" s="238"/>
    </row>
    <row r="266" ht="15">
      <c r="A266" s="159" t="s">
        <v>376</v>
      </c>
    </row>
    <row r="267" spans="1:9" ht="15">
      <c r="A267" s="219" t="s">
        <v>643</v>
      </c>
      <c r="B267" s="219"/>
      <c r="C267" s="219"/>
      <c r="D267" s="219"/>
      <c r="E267" s="219"/>
      <c r="F267" s="219"/>
      <c r="G267" s="219"/>
      <c r="H267" s="219"/>
      <c r="I267" s="219"/>
    </row>
    <row r="268" spans="1:9" ht="15">
      <c r="A268" s="219"/>
      <c r="B268" s="219"/>
      <c r="C268" s="219"/>
      <c r="D268" s="219"/>
      <c r="E268" s="219"/>
      <c r="F268" s="219"/>
      <c r="G268" s="219"/>
      <c r="H268" s="219"/>
      <c r="I268" s="219"/>
    </row>
    <row r="269" ht="25.5">
      <c r="A269" s="210" t="s">
        <v>572</v>
      </c>
    </row>
    <row r="270" ht="25.5">
      <c r="A270" s="210" t="s">
        <v>573</v>
      </c>
    </row>
    <row r="271" ht="25.5">
      <c r="A271" s="210" t="s">
        <v>642</v>
      </c>
    </row>
    <row r="272" ht="25.5">
      <c r="A272" s="210" t="s">
        <v>641</v>
      </c>
    </row>
    <row r="273" ht="25.5">
      <c r="A273" s="210" t="s">
        <v>640</v>
      </c>
    </row>
    <row r="274" ht="25.5">
      <c r="A274" s="210" t="s">
        <v>574</v>
      </c>
    </row>
    <row r="275" ht="25.5">
      <c r="A275" s="210" t="s">
        <v>639</v>
      </c>
    </row>
    <row r="276" ht="25.5">
      <c r="A276" s="210" t="s">
        <v>638</v>
      </c>
    </row>
    <row r="277" ht="31.5" customHeight="1">
      <c r="A277" s="211" t="s">
        <v>377</v>
      </c>
    </row>
    <row r="278" ht="25.5">
      <c r="A278" s="211" t="s">
        <v>346</v>
      </c>
    </row>
    <row r="279" ht="25.5">
      <c r="A279" s="211" t="s">
        <v>637</v>
      </c>
    </row>
    <row r="280" ht="25.5">
      <c r="A280" s="211" t="s">
        <v>636</v>
      </c>
    </row>
    <row r="281" ht="25.5">
      <c r="A281" s="211" t="s">
        <v>575</v>
      </c>
    </row>
    <row r="282" ht="25.5">
      <c r="A282" s="211" t="s">
        <v>576</v>
      </c>
    </row>
    <row r="283" ht="25.5">
      <c r="A283" s="211" t="s">
        <v>635</v>
      </c>
    </row>
    <row r="284" ht="25.5">
      <c r="A284" s="211" t="s">
        <v>634</v>
      </c>
    </row>
    <row r="285" ht="25.5">
      <c r="A285" s="211" t="s">
        <v>577</v>
      </c>
    </row>
    <row r="286" ht="25.5">
      <c r="A286" s="211" t="s">
        <v>578</v>
      </c>
    </row>
    <row r="287" ht="25.5">
      <c r="A287" s="211" t="s">
        <v>579</v>
      </c>
    </row>
    <row r="288" ht="25.5">
      <c r="A288" s="210" t="s">
        <v>580</v>
      </c>
    </row>
    <row r="289" ht="25.5">
      <c r="A289" s="210" t="s">
        <v>378</v>
      </c>
    </row>
    <row r="290" ht="25.5">
      <c r="A290" s="210" t="s">
        <v>382</v>
      </c>
    </row>
    <row r="291" ht="25.5">
      <c r="A291" s="210" t="s">
        <v>581</v>
      </c>
    </row>
    <row r="292" ht="25.5">
      <c r="A292" s="210" t="s">
        <v>379</v>
      </c>
    </row>
    <row r="293" ht="25.5">
      <c r="A293" s="210" t="s">
        <v>363</v>
      </c>
    </row>
    <row r="294" ht="25.5">
      <c r="A294" s="210" t="s">
        <v>365</v>
      </c>
    </row>
    <row r="295" ht="25.5">
      <c r="A295" s="210" t="s">
        <v>582</v>
      </c>
    </row>
    <row r="296" ht="25.5">
      <c r="A296" s="210" t="s">
        <v>583</v>
      </c>
    </row>
    <row r="297" ht="25.5">
      <c r="A297" s="210" t="s">
        <v>633</v>
      </c>
    </row>
    <row r="298" ht="25.5">
      <c r="A298" s="210" t="s">
        <v>584</v>
      </c>
    </row>
    <row r="299" ht="25.5">
      <c r="A299" s="210" t="s">
        <v>585</v>
      </c>
    </row>
    <row r="300" ht="25.5">
      <c r="A300" s="210" t="s">
        <v>632</v>
      </c>
    </row>
    <row r="301" ht="25.5">
      <c r="A301" s="210" t="s">
        <v>631</v>
      </c>
    </row>
    <row r="302" ht="25.5">
      <c r="A302" s="210" t="s">
        <v>586</v>
      </c>
    </row>
    <row r="303" ht="25.5">
      <c r="A303" s="211" t="s">
        <v>630</v>
      </c>
    </row>
    <row r="304" ht="25.5">
      <c r="A304" s="211" t="s">
        <v>380</v>
      </c>
    </row>
    <row r="305" ht="25.5">
      <c r="A305" s="211" t="s">
        <v>373</v>
      </c>
    </row>
    <row r="306" ht="25.5">
      <c r="A306" s="211" t="s">
        <v>381</v>
      </c>
    </row>
    <row r="307" ht="25.5">
      <c r="A307" s="211" t="s">
        <v>383</v>
      </c>
    </row>
    <row r="311" ht="15">
      <c r="A311" s="159"/>
    </row>
    <row r="313" ht="15">
      <c r="A313" s="70"/>
    </row>
    <row r="314" ht="15">
      <c r="A314" s="70"/>
    </row>
    <row r="315" ht="15">
      <c r="A315" s="212"/>
    </row>
    <row r="316" ht="15">
      <c r="A316" s="212"/>
    </row>
    <row r="317" ht="15">
      <c r="A317" s="212"/>
    </row>
    <row r="318" ht="15">
      <c r="A318" s="213"/>
    </row>
    <row r="319" ht="15">
      <c r="A319" s="213"/>
    </row>
    <row r="320" ht="15">
      <c r="A320" s="212"/>
    </row>
    <row r="321" ht="15">
      <c r="A321" s="213"/>
    </row>
    <row r="322" ht="15">
      <c r="A322" s="212"/>
    </row>
    <row r="323" ht="15">
      <c r="A323" s="212"/>
    </row>
    <row r="324" ht="15">
      <c r="A324" s="212"/>
    </row>
    <row r="325" ht="15">
      <c r="A325" s="212"/>
    </row>
    <row r="326" ht="15">
      <c r="A326" s="213"/>
    </row>
    <row r="327" ht="15">
      <c r="A327" s="213"/>
    </row>
    <row r="328" ht="15">
      <c r="A328" s="212"/>
    </row>
    <row r="329" ht="15">
      <c r="A329" s="212"/>
    </row>
    <row r="330" ht="15">
      <c r="A330" s="212"/>
    </row>
    <row r="331" ht="15">
      <c r="A331" s="212"/>
    </row>
    <row r="332" ht="15">
      <c r="A332" s="212"/>
    </row>
    <row r="333" ht="15">
      <c r="A333" s="212"/>
    </row>
    <row r="334" ht="15">
      <c r="A334" s="213"/>
    </row>
    <row r="335" ht="15">
      <c r="A335" s="213"/>
    </row>
    <row r="336" ht="15">
      <c r="A336" s="213"/>
    </row>
    <row r="337" ht="15">
      <c r="A337" s="213"/>
    </row>
    <row r="338" ht="15">
      <c r="A338" s="213"/>
    </row>
    <row r="339" ht="15">
      <c r="A339" s="213"/>
    </row>
    <row r="340" ht="15">
      <c r="A340" s="213"/>
    </row>
    <row r="341" ht="15">
      <c r="A341" s="213"/>
    </row>
    <row r="342" ht="15">
      <c r="A342" s="212"/>
    </row>
    <row r="343" ht="15">
      <c r="A343" s="212"/>
    </row>
    <row r="344" ht="15">
      <c r="A344" s="70"/>
    </row>
    <row r="345" ht="15">
      <c r="A345" s="70"/>
    </row>
  </sheetData>
  <sheetProtection/>
  <mergeCells count="217">
    <mergeCell ref="A1:I1"/>
    <mergeCell ref="A3:I3"/>
    <mergeCell ref="A5:I5"/>
    <mergeCell ref="A41:I41"/>
    <mergeCell ref="D43:I43"/>
    <mergeCell ref="E44:F44"/>
    <mergeCell ref="G44:H44"/>
    <mergeCell ref="A45:A47"/>
    <mergeCell ref="B45:B47"/>
    <mergeCell ref="D46:I46"/>
    <mergeCell ref="A48:I48"/>
    <mergeCell ref="D51:I51"/>
    <mergeCell ref="E52:F52"/>
    <mergeCell ref="G52:H52"/>
    <mergeCell ref="A53:A55"/>
    <mergeCell ref="B53:B55"/>
    <mergeCell ref="D54:I54"/>
    <mergeCell ref="A56:I56"/>
    <mergeCell ref="D58:I58"/>
    <mergeCell ref="E59:F59"/>
    <mergeCell ref="G59:H59"/>
    <mergeCell ref="A60:A62"/>
    <mergeCell ref="B60:B62"/>
    <mergeCell ref="D61:I61"/>
    <mergeCell ref="A63:I63"/>
    <mergeCell ref="D65:I65"/>
    <mergeCell ref="E66:F66"/>
    <mergeCell ref="G66:H66"/>
    <mergeCell ref="A67:A69"/>
    <mergeCell ref="B67:B69"/>
    <mergeCell ref="D68:I68"/>
    <mergeCell ref="A70:I70"/>
    <mergeCell ref="D72:I72"/>
    <mergeCell ref="E73:F73"/>
    <mergeCell ref="G73:H73"/>
    <mergeCell ref="A74:A76"/>
    <mergeCell ref="B74:B76"/>
    <mergeCell ref="D75:I75"/>
    <mergeCell ref="A77:I77"/>
    <mergeCell ref="D79:I79"/>
    <mergeCell ref="E80:F80"/>
    <mergeCell ref="G80:H80"/>
    <mergeCell ref="A81:A83"/>
    <mergeCell ref="B81:B83"/>
    <mergeCell ref="D82:I82"/>
    <mergeCell ref="A84:I84"/>
    <mergeCell ref="D86:I86"/>
    <mergeCell ref="E87:F87"/>
    <mergeCell ref="G87:H87"/>
    <mergeCell ref="G101:H101"/>
    <mergeCell ref="A88:A90"/>
    <mergeCell ref="B88:B90"/>
    <mergeCell ref="D89:I89"/>
    <mergeCell ref="A91:I91"/>
    <mergeCell ref="D93:I93"/>
    <mergeCell ref="E94:F94"/>
    <mergeCell ref="G94:H94"/>
    <mergeCell ref="A103:I103"/>
    <mergeCell ref="D105:I105"/>
    <mergeCell ref="E106:F106"/>
    <mergeCell ref="G106:H106"/>
    <mergeCell ref="A95:A97"/>
    <mergeCell ref="B95:B97"/>
    <mergeCell ref="D96:I96"/>
    <mergeCell ref="A98:I98"/>
    <mergeCell ref="D100:I100"/>
    <mergeCell ref="E101:F101"/>
    <mergeCell ref="A107:A109"/>
    <mergeCell ref="B107:B109"/>
    <mergeCell ref="D108:I108"/>
    <mergeCell ref="A110:I110"/>
    <mergeCell ref="D112:I112"/>
    <mergeCell ref="E113:F113"/>
    <mergeCell ref="G113:H113"/>
    <mergeCell ref="A114:A116"/>
    <mergeCell ref="B114:B116"/>
    <mergeCell ref="D115:I115"/>
    <mergeCell ref="A117:I117"/>
    <mergeCell ref="D119:I119"/>
    <mergeCell ref="E120:F120"/>
    <mergeCell ref="G120:H120"/>
    <mergeCell ref="A121:A123"/>
    <mergeCell ref="B121:B123"/>
    <mergeCell ref="D122:I122"/>
    <mergeCell ref="A124:I124"/>
    <mergeCell ref="D126:I126"/>
    <mergeCell ref="E127:F127"/>
    <mergeCell ref="G127:H127"/>
    <mergeCell ref="A128:A130"/>
    <mergeCell ref="B128:B130"/>
    <mergeCell ref="D129:I129"/>
    <mergeCell ref="A131:I131"/>
    <mergeCell ref="D133:I133"/>
    <mergeCell ref="E134:F134"/>
    <mergeCell ref="G134:H134"/>
    <mergeCell ref="A135:A137"/>
    <mergeCell ref="B135:B137"/>
    <mergeCell ref="D136:I136"/>
    <mergeCell ref="A138:I138"/>
    <mergeCell ref="D140:I140"/>
    <mergeCell ref="E141:F141"/>
    <mergeCell ref="G141:H141"/>
    <mergeCell ref="A142:A144"/>
    <mergeCell ref="B142:B144"/>
    <mergeCell ref="D143:I143"/>
    <mergeCell ref="A145:I145"/>
    <mergeCell ref="D147:I147"/>
    <mergeCell ref="E148:F148"/>
    <mergeCell ref="G148:H148"/>
    <mergeCell ref="A149:A151"/>
    <mergeCell ref="B149:B151"/>
    <mergeCell ref="D150:I150"/>
    <mergeCell ref="A152:I152"/>
    <mergeCell ref="D154:I154"/>
    <mergeCell ref="E155:F155"/>
    <mergeCell ref="G155:H155"/>
    <mergeCell ref="A156:A158"/>
    <mergeCell ref="B156:B158"/>
    <mergeCell ref="D157:I157"/>
    <mergeCell ref="A159:I159"/>
    <mergeCell ref="D161:I161"/>
    <mergeCell ref="E162:F162"/>
    <mergeCell ref="G162:H162"/>
    <mergeCell ref="A163:A165"/>
    <mergeCell ref="B163:B165"/>
    <mergeCell ref="D164:I164"/>
    <mergeCell ref="A166:I166"/>
    <mergeCell ref="D168:I168"/>
    <mergeCell ref="E169:F169"/>
    <mergeCell ref="G169:H169"/>
    <mergeCell ref="A170:A172"/>
    <mergeCell ref="B170:B172"/>
    <mergeCell ref="D171:I171"/>
    <mergeCell ref="A173:I173"/>
    <mergeCell ref="D175:I175"/>
    <mergeCell ref="E176:F176"/>
    <mergeCell ref="G176:H176"/>
    <mergeCell ref="A177:A179"/>
    <mergeCell ref="B177:B179"/>
    <mergeCell ref="D178:I178"/>
    <mergeCell ref="A180:I180"/>
    <mergeCell ref="D182:I182"/>
    <mergeCell ref="E183:F183"/>
    <mergeCell ref="G183:H183"/>
    <mergeCell ref="G197:H197"/>
    <mergeCell ref="A184:A186"/>
    <mergeCell ref="B184:B186"/>
    <mergeCell ref="D185:I185"/>
    <mergeCell ref="A187:I187"/>
    <mergeCell ref="D189:I189"/>
    <mergeCell ref="E190:F190"/>
    <mergeCell ref="G190:H190"/>
    <mergeCell ref="A199:I199"/>
    <mergeCell ref="D201:I201"/>
    <mergeCell ref="E202:F202"/>
    <mergeCell ref="G202:H202"/>
    <mergeCell ref="A191:A193"/>
    <mergeCell ref="B191:B193"/>
    <mergeCell ref="D192:I192"/>
    <mergeCell ref="A194:I194"/>
    <mergeCell ref="D196:I196"/>
    <mergeCell ref="E197:F197"/>
    <mergeCell ref="A204:I204"/>
    <mergeCell ref="D207:I207"/>
    <mergeCell ref="E208:F208"/>
    <mergeCell ref="G208:H208"/>
    <mergeCell ref="A221:A223"/>
    <mergeCell ref="B221:B223"/>
    <mergeCell ref="D222:I222"/>
    <mergeCell ref="A229:A231"/>
    <mergeCell ref="B229:B231"/>
    <mergeCell ref="D230:I230"/>
    <mergeCell ref="A210:I210"/>
    <mergeCell ref="D212:I212"/>
    <mergeCell ref="E213:F213"/>
    <mergeCell ref="G213:H213"/>
    <mergeCell ref="A224:I224"/>
    <mergeCell ref="A214:A216"/>
    <mergeCell ref="B214:B216"/>
    <mergeCell ref="D215:I215"/>
    <mergeCell ref="A217:I217"/>
    <mergeCell ref="D219:I219"/>
    <mergeCell ref="E220:F220"/>
    <mergeCell ref="G220:H220"/>
    <mergeCell ref="D227:I227"/>
    <mergeCell ref="E228:F228"/>
    <mergeCell ref="G228:H228"/>
    <mergeCell ref="A244:I244"/>
    <mergeCell ref="A236:A238"/>
    <mergeCell ref="B236:B238"/>
    <mergeCell ref="D237:I237"/>
    <mergeCell ref="A239:I239"/>
    <mergeCell ref="D241:I241"/>
    <mergeCell ref="E242:F242"/>
    <mergeCell ref="D247:I247"/>
    <mergeCell ref="E248:F248"/>
    <mergeCell ref="G248:H248"/>
    <mergeCell ref="A232:I232"/>
    <mergeCell ref="D234:I234"/>
    <mergeCell ref="E235:F235"/>
    <mergeCell ref="G235:H235"/>
    <mergeCell ref="G242:H242"/>
    <mergeCell ref="A249:A251"/>
    <mergeCell ref="B249:B251"/>
    <mergeCell ref="D250:I250"/>
    <mergeCell ref="A252:I252"/>
    <mergeCell ref="D254:I254"/>
    <mergeCell ref="E255:F255"/>
    <mergeCell ref="G255:H255"/>
    <mergeCell ref="A261:A263"/>
    <mergeCell ref="B261:B263"/>
    <mergeCell ref="D262:I262"/>
    <mergeCell ref="A264:I264"/>
    <mergeCell ref="A257:I257"/>
    <mergeCell ref="D259:I259"/>
    <mergeCell ref="E260:F260"/>
    <mergeCell ref="G260:H260"/>
  </mergeCells>
  <printOptions/>
  <pageMargins left="0.3937007874015748" right="0.3937007874015748" top="0.7086614173228347" bottom="0.7086614173228347" header="0.3937007874015748" footer="0.3937007874015748"/>
  <pageSetup fitToHeight="0"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AN87"/>
  <sheetViews>
    <sheetView zoomScale="85" zoomScaleNormal="85" zoomScalePageLayoutView="0" workbookViewId="0" topLeftCell="A55">
      <selection activeCell="E73" sqref="E73:E85"/>
    </sheetView>
  </sheetViews>
  <sheetFormatPr defaultColWidth="9.00390625" defaultRowHeight="14.25"/>
  <cols>
    <col min="1" max="1" width="17.25390625" style="234" customWidth="1"/>
    <col min="2" max="2" width="26.875" style="234" customWidth="1"/>
    <col min="3" max="3" width="3.00390625" style="234" customWidth="1"/>
    <col min="4" max="4" width="25.50390625" style="234" customWidth="1"/>
    <col min="5" max="5" width="12.375" style="234" customWidth="1"/>
    <col min="6" max="6" width="14.125" style="234" customWidth="1"/>
    <col min="7" max="7" width="3.375" style="234" customWidth="1"/>
    <col min="8" max="8" width="27.00390625" style="234" customWidth="1"/>
    <col min="9" max="9" width="20.50390625" style="234" customWidth="1"/>
    <col min="10" max="10" width="12.625" style="234" customWidth="1"/>
    <col min="11" max="11" width="10.75390625" style="234" customWidth="1"/>
    <col min="12" max="12" width="16.875" style="234" customWidth="1"/>
    <col min="13" max="13" width="20.25390625" style="234" customWidth="1"/>
    <col min="14" max="16384" width="8.50390625" style="234" customWidth="1"/>
  </cols>
  <sheetData>
    <row r="1" spans="1:9" ht="15">
      <c r="A1" s="359" t="s">
        <v>20</v>
      </c>
      <c r="B1" s="359"/>
      <c r="C1" s="359"/>
      <c r="D1" s="359"/>
      <c r="E1" s="359"/>
      <c r="F1" s="359"/>
      <c r="G1" s="359"/>
      <c r="H1" s="359"/>
      <c r="I1" s="359"/>
    </row>
    <row r="2" spans="1:8" ht="18">
      <c r="A2" s="81"/>
      <c r="B2" s="16"/>
      <c r="C2" s="16"/>
      <c r="D2" s="16"/>
      <c r="E2" s="16"/>
      <c r="F2" s="16"/>
      <c r="G2" s="16"/>
      <c r="H2" s="16"/>
    </row>
    <row r="3" spans="1:9" ht="15">
      <c r="A3" s="359" t="s">
        <v>124</v>
      </c>
      <c r="B3" s="359"/>
      <c r="C3" s="359"/>
      <c r="D3" s="359"/>
      <c r="E3" s="359"/>
      <c r="F3" s="359"/>
      <c r="G3" s="359"/>
      <c r="H3" s="359"/>
      <c r="I3" s="359"/>
    </row>
    <row r="4" spans="1:9" ht="15">
      <c r="A4" s="17"/>
      <c r="B4" s="16"/>
      <c r="C4" s="16"/>
      <c r="D4" s="16"/>
      <c r="E4" s="16"/>
      <c r="F4" s="16"/>
      <c r="G4" s="16"/>
      <c r="H4" s="16"/>
      <c r="I4" s="16"/>
    </row>
    <row r="5" spans="1:9" ht="15">
      <c r="A5" s="444" t="s">
        <v>125</v>
      </c>
      <c r="B5" s="444"/>
      <c r="C5" s="444"/>
      <c r="D5" s="444"/>
      <c r="E5" s="444"/>
      <c r="F5" s="444"/>
      <c r="G5" s="444"/>
      <c r="H5" s="444"/>
      <c r="I5" s="444"/>
    </row>
    <row r="6" spans="1:5" ht="30">
      <c r="A6" s="254" t="s">
        <v>114</v>
      </c>
      <c r="B6" s="254" t="s">
        <v>126</v>
      </c>
      <c r="C6" s="254"/>
      <c r="D6" s="254" t="s">
        <v>127</v>
      </c>
      <c r="E6" s="46"/>
    </row>
    <row r="7" spans="1:5" ht="15">
      <c r="A7" s="239" t="s">
        <v>427</v>
      </c>
      <c r="B7" s="162">
        <v>24</v>
      </c>
      <c r="C7" s="162"/>
      <c r="D7" s="162">
        <v>365</v>
      </c>
      <c r="E7" s="46"/>
    </row>
    <row r="8" spans="1:5" ht="15">
      <c r="A8" s="47"/>
      <c r="B8" s="48"/>
      <c r="C8" s="48"/>
      <c r="D8" s="48"/>
      <c r="E8" s="46"/>
    </row>
    <row r="9" spans="1:9" ht="15">
      <c r="A9" s="444" t="s">
        <v>128</v>
      </c>
      <c r="B9" s="444"/>
      <c r="C9" s="444"/>
      <c r="D9" s="444"/>
      <c r="E9" s="444"/>
      <c r="F9" s="444"/>
      <c r="G9" s="444"/>
      <c r="H9" s="444"/>
      <c r="I9" s="444"/>
    </row>
    <row r="10" spans="2:34" ht="21.75" customHeight="1">
      <c r="B10" s="16"/>
      <c r="C10" s="16"/>
      <c r="D10" s="16"/>
      <c r="E10" s="466" t="s">
        <v>722</v>
      </c>
      <c r="F10" s="466"/>
      <c r="G10" s="466"/>
      <c r="H10" s="466"/>
      <c r="I10" s="466"/>
      <c r="L10" s="352"/>
      <c r="M10" s="352"/>
      <c r="N10" s="352"/>
      <c r="O10" s="352"/>
      <c r="P10" s="352"/>
      <c r="Q10" s="352"/>
      <c r="R10" s="352"/>
      <c r="S10" s="352"/>
      <c r="T10" s="352"/>
      <c r="U10" s="352"/>
      <c r="V10" s="352"/>
      <c r="W10" s="352"/>
      <c r="X10" s="352"/>
      <c r="Y10" s="352"/>
      <c r="Z10" s="352"/>
      <c r="AA10" s="352"/>
      <c r="AB10" s="352"/>
      <c r="AC10" s="352"/>
      <c r="AD10" s="352"/>
      <c r="AE10" s="352"/>
      <c r="AF10" s="352"/>
      <c r="AG10" s="238"/>
      <c r="AH10" s="238"/>
    </row>
    <row r="11" spans="1:40" ht="59.25" customHeight="1">
      <c r="A11" s="269" t="s">
        <v>114</v>
      </c>
      <c r="B11" s="269" t="s">
        <v>130</v>
      </c>
      <c r="C11" s="447" t="s">
        <v>721</v>
      </c>
      <c r="D11" s="448"/>
      <c r="E11" s="267" t="s">
        <v>131</v>
      </c>
      <c r="F11" s="267" t="s">
        <v>132</v>
      </c>
      <c r="G11" s="449" t="s">
        <v>133</v>
      </c>
      <c r="H11" s="450"/>
      <c r="I11" s="160" t="s">
        <v>123</v>
      </c>
      <c r="L11" s="263"/>
      <c r="M11" s="451"/>
      <c r="N11" s="451"/>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38"/>
      <c r="AN11" s="238"/>
    </row>
    <row r="12" spans="1:40" ht="19.5" customHeight="1">
      <c r="A12" s="452" t="s">
        <v>427</v>
      </c>
      <c r="B12" s="163" t="s">
        <v>428</v>
      </c>
      <c r="C12" s="455" t="s">
        <v>429</v>
      </c>
      <c r="D12" s="456"/>
      <c r="E12" s="457" t="s">
        <v>595</v>
      </c>
      <c r="F12" s="457" t="s">
        <v>594</v>
      </c>
      <c r="G12" s="460" t="s">
        <v>720</v>
      </c>
      <c r="H12" s="461"/>
      <c r="I12" s="164" t="s">
        <v>430</v>
      </c>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38"/>
      <c r="AN12" s="238"/>
    </row>
    <row r="13" spans="1:40" ht="19.5" customHeight="1">
      <c r="A13" s="453"/>
      <c r="B13" s="163" t="s">
        <v>243</v>
      </c>
      <c r="C13" s="455" t="s">
        <v>431</v>
      </c>
      <c r="D13" s="456"/>
      <c r="E13" s="458"/>
      <c r="F13" s="458"/>
      <c r="G13" s="462" t="s">
        <v>719</v>
      </c>
      <c r="H13" s="463"/>
      <c r="I13" s="165" t="s">
        <v>430</v>
      </c>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38"/>
      <c r="AN13" s="238"/>
    </row>
    <row r="14" spans="1:40" ht="35.25" customHeight="1">
      <c r="A14" s="453"/>
      <c r="B14" s="163" t="s">
        <v>432</v>
      </c>
      <c r="C14" s="455" t="s">
        <v>433</v>
      </c>
      <c r="D14" s="456"/>
      <c r="E14" s="458"/>
      <c r="F14" s="458"/>
      <c r="G14" s="295"/>
      <c r="H14" s="294" t="s">
        <v>434</v>
      </c>
      <c r="I14" s="165" t="s">
        <v>430</v>
      </c>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38"/>
      <c r="AN14" s="238"/>
    </row>
    <row r="15" spans="1:40" ht="19.5" customHeight="1">
      <c r="A15" s="453"/>
      <c r="B15" s="163" t="s">
        <v>435</v>
      </c>
      <c r="C15" s="455" t="s">
        <v>436</v>
      </c>
      <c r="D15" s="456"/>
      <c r="E15" s="458"/>
      <c r="F15" s="458"/>
      <c r="G15" s="295"/>
      <c r="H15" s="294" t="s">
        <v>437</v>
      </c>
      <c r="I15" s="165" t="s">
        <v>430</v>
      </c>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38"/>
      <c r="AN15" s="238"/>
    </row>
    <row r="16" spans="1:40" ht="19.5" customHeight="1">
      <c r="A16" s="453"/>
      <c r="B16" s="163" t="s">
        <v>438</v>
      </c>
      <c r="C16" s="464" t="s">
        <v>439</v>
      </c>
      <c r="D16" s="465"/>
      <c r="E16" s="458"/>
      <c r="F16" s="458"/>
      <c r="G16" s="295"/>
      <c r="H16" s="294" t="s">
        <v>439</v>
      </c>
      <c r="I16" s="165" t="s">
        <v>430</v>
      </c>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38"/>
      <c r="AN16" s="238"/>
    </row>
    <row r="17" spans="1:40" ht="19.5" customHeight="1">
      <c r="A17" s="453"/>
      <c r="B17" s="271" t="s">
        <v>440</v>
      </c>
      <c r="C17" s="167" t="s">
        <v>441</v>
      </c>
      <c r="D17" s="166">
        <v>80</v>
      </c>
      <c r="E17" s="458"/>
      <c r="F17" s="458"/>
      <c r="G17" s="295"/>
      <c r="H17" s="294">
        <v>54</v>
      </c>
      <c r="I17" s="168">
        <f>ROUND((H17/D17*100),1)</f>
        <v>67.5</v>
      </c>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38"/>
      <c r="AN17" s="238"/>
    </row>
    <row r="18" spans="1:40" ht="19.5" customHeight="1">
      <c r="A18" s="453"/>
      <c r="B18" s="163" t="s">
        <v>442</v>
      </c>
      <c r="C18" s="167" t="s">
        <v>441</v>
      </c>
      <c r="D18" s="166">
        <v>40</v>
      </c>
      <c r="E18" s="458"/>
      <c r="F18" s="458"/>
      <c r="G18" s="295"/>
      <c r="H18" s="294">
        <v>12.6</v>
      </c>
      <c r="I18" s="168">
        <f>ROUND((H18/D18*100),1)</f>
        <v>31.5</v>
      </c>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38"/>
      <c r="AN18" s="238"/>
    </row>
    <row r="19" spans="1:40" ht="19.5" customHeight="1">
      <c r="A19" s="453"/>
      <c r="B19" s="163" t="s">
        <v>443</v>
      </c>
      <c r="C19" s="167" t="s">
        <v>441</v>
      </c>
      <c r="D19" s="166">
        <v>160</v>
      </c>
      <c r="E19" s="458"/>
      <c r="F19" s="458"/>
      <c r="G19" s="295"/>
      <c r="H19" s="294">
        <v>45.5</v>
      </c>
      <c r="I19" s="168">
        <f>ROUND((H19/D19*100),1)</f>
        <v>28.4</v>
      </c>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38"/>
      <c r="AN19" s="238"/>
    </row>
    <row r="20" spans="1:40" ht="19.5" customHeight="1">
      <c r="A20" s="453"/>
      <c r="B20" s="163" t="s">
        <v>444</v>
      </c>
      <c r="C20" s="167" t="s">
        <v>441</v>
      </c>
      <c r="D20" s="166">
        <v>1</v>
      </c>
      <c r="E20" s="458"/>
      <c r="F20" s="458"/>
      <c r="G20" s="295"/>
      <c r="H20" s="294">
        <v>0.12</v>
      </c>
      <c r="I20" s="168">
        <f>ROUND((H20/D20*100),1)</f>
        <v>12</v>
      </c>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38"/>
      <c r="AN20" s="238"/>
    </row>
    <row r="21" spans="1:40" ht="19.5" customHeight="1">
      <c r="A21" s="453"/>
      <c r="B21" s="163" t="s">
        <v>445</v>
      </c>
      <c r="C21" s="167" t="s">
        <v>441</v>
      </c>
      <c r="D21" s="166">
        <v>0.5</v>
      </c>
      <c r="E21" s="458"/>
      <c r="F21" s="458"/>
      <c r="G21" s="295" t="s">
        <v>420</v>
      </c>
      <c r="H21" s="294">
        <v>0.1</v>
      </c>
      <c r="I21" s="168">
        <v>0</v>
      </c>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38"/>
      <c r="AN21" s="238"/>
    </row>
    <row r="22" spans="1:40" ht="19.5" customHeight="1">
      <c r="A22" s="453"/>
      <c r="B22" s="163" t="s">
        <v>446</v>
      </c>
      <c r="C22" s="167" t="s">
        <v>441</v>
      </c>
      <c r="D22" s="166">
        <v>20</v>
      </c>
      <c r="E22" s="458"/>
      <c r="F22" s="458"/>
      <c r="G22" s="295" t="s">
        <v>420</v>
      </c>
      <c r="H22" s="294">
        <v>0.01</v>
      </c>
      <c r="I22" s="168">
        <v>0</v>
      </c>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38"/>
      <c r="AN22" s="238"/>
    </row>
    <row r="23" spans="1:40" ht="19.5" customHeight="1">
      <c r="A23" s="453"/>
      <c r="B23" s="163" t="s">
        <v>447</v>
      </c>
      <c r="C23" s="167" t="s">
        <v>441</v>
      </c>
      <c r="D23" s="166">
        <v>2</v>
      </c>
      <c r="E23" s="458"/>
      <c r="F23" s="458"/>
      <c r="G23" s="295" t="s">
        <v>420</v>
      </c>
      <c r="H23" s="294">
        <v>0.02</v>
      </c>
      <c r="I23" s="168">
        <v>0</v>
      </c>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38"/>
      <c r="AN23" s="238"/>
    </row>
    <row r="24" spans="1:40" ht="19.5" customHeight="1">
      <c r="A24" s="453"/>
      <c r="B24" s="163" t="s">
        <v>448</v>
      </c>
      <c r="C24" s="167" t="s">
        <v>441</v>
      </c>
      <c r="D24" s="166">
        <v>0.02</v>
      </c>
      <c r="E24" s="458"/>
      <c r="F24" s="458"/>
      <c r="G24" s="295" t="s">
        <v>420</v>
      </c>
      <c r="H24" s="294">
        <v>0.005</v>
      </c>
      <c r="I24" s="168">
        <v>0</v>
      </c>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38"/>
      <c r="AN24" s="238"/>
    </row>
    <row r="25" spans="1:40" ht="19.5" customHeight="1">
      <c r="A25" s="453"/>
      <c r="B25" s="163" t="s">
        <v>449</v>
      </c>
      <c r="C25" s="167" t="s">
        <v>441</v>
      </c>
      <c r="D25" s="166">
        <v>2</v>
      </c>
      <c r="E25" s="458"/>
      <c r="F25" s="458"/>
      <c r="G25" s="295" t="s">
        <v>420</v>
      </c>
      <c r="H25" s="294">
        <v>0.01</v>
      </c>
      <c r="I25" s="168">
        <v>0</v>
      </c>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38"/>
      <c r="AN25" s="238"/>
    </row>
    <row r="26" spans="1:40" ht="19.5" customHeight="1">
      <c r="A26" s="453"/>
      <c r="B26" s="163" t="s">
        <v>450</v>
      </c>
      <c r="C26" s="167" t="s">
        <v>441</v>
      </c>
      <c r="D26" s="166">
        <v>0.2</v>
      </c>
      <c r="E26" s="458"/>
      <c r="F26" s="458"/>
      <c r="G26" s="295" t="s">
        <v>420</v>
      </c>
      <c r="H26" s="294">
        <v>0.002</v>
      </c>
      <c r="I26" s="168">
        <v>0</v>
      </c>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38"/>
      <c r="AN26" s="238"/>
    </row>
    <row r="27" spans="1:40" ht="19.5" customHeight="1">
      <c r="A27" s="453"/>
      <c r="B27" s="163" t="s">
        <v>451</v>
      </c>
      <c r="C27" s="167" t="s">
        <v>441</v>
      </c>
      <c r="D27" s="166">
        <v>2</v>
      </c>
      <c r="E27" s="458"/>
      <c r="F27" s="458"/>
      <c r="G27" s="295" t="s">
        <v>420</v>
      </c>
      <c r="H27" s="294">
        <v>0.05</v>
      </c>
      <c r="I27" s="168">
        <v>0</v>
      </c>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38"/>
      <c r="AN27" s="238"/>
    </row>
    <row r="28" spans="1:40" ht="19.5" customHeight="1">
      <c r="A28" s="453"/>
      <c r="B28" s="163" t="s">
        <v>452</v>
      </c>
      <c r="C28" s="167" t="s">
        <v>441</v>
      </c>
      <c r="D28" s="166">
        <v>2</v>
      </c>
      <c r="E28" s="458"/>
      <c r="F28" s="458"/>
      <c r="G28" s="295" t="s">
        <v>420</v>
      </c>
      <c r="H28" s="294">
        <v>0.01</v>
      </c>
      <c r="I28" s="168">
        <v>0</v>
      </c>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38"/>
      <c r="AN28" s="238"/>
    </row>
    <row r="29" spans="1:40" ht="19.5" customHeight="1">
      <c r="A29" s="453"/>
      <c r="B29" s="163" t="s">
        <v>375</v>
      </c>
      <c r="C29" s="167" t="s">
        <v>441</v>
      </c>
      <c r="D29" s="166">
        <v>0.005</v>
      </c>
      <c r="E29" s="458"/>
      <c r="F29" s="458"/>
      <c r="G29" s="295" t="s">
        <v>420</v>
      </c>
      <c r="H29" s="294">
        <v>0.0005</v>
      </c>
      <c r="I29" s="168">
        <v>0</v>
      </c>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38"/>
      <c r="AN29" s="238"/>
    </row>
    <row r="30" spans="1:40" ht="19.5" customHeight="1">
      <c r="A30" s="453"/>
      <c r="B30" s="163" t="s">
        <v>453</v>
      </c>
      <c r="C30" s="167" t="s">
        <v>441</v>
      </c>
      <c r="D30" s="166">
        <v>2</v>
      </c>
      <c r="E30" s="458"/>
      <c r="F30" s="458"/>
      <c r="G30" s="295" t="s">
        <v>420</v>
      </c>
      <c r="H30" s="294">
        <v>0.02</v>
      </c>
      <c r="I30" s="168">
        <v>0</v>
      </c>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38"/>
      <c r="AN30" s="238"/>
    </row>
    <row r="31" spans="1:40" ht="19.5" customHeight="1">
      <c r="A31" s="453"/>
      <c r="B31" s="163" t="s">
        <v>454</v>
      </c>
      <c r="C31" s="167" t="s">
        <v>441</v>
      </c>
      <c r="D31" s="166">
        <v>0.2</v>
      </c>
      <c r="E31" s="458"/>
      <c r="F31" s="458"/>
      <c r="G31" s="295" t="s">
        <v>420</v>
      </c>
      <c r="H31" s="294">
        <v>0.05</v>
      </c>
      <c r="I31" s="168">
        <v>0</v>
      </c>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38"/>
      <c r="AN31" s="238"/>
    </row>
    <row r="32" spans="1:40" ht="19.5" customHeight="1">
      <c r="A32" s="453"/>
      <c r="B32" s="163" t="s">
        <v>455</v>
      </c>
      <c r="C32" s="167" t="s">
        <v>441</v>
      </c>
      <c r="D32" s="166">
        <v>0.1</v>
      </c>
      <c r="E32" s="458"/>
      <c r="F32" s="458"/>
      <c r="G32" s="295" t="s">
        <v>420</v>
      </c>
      <c r="H32" s="294">
        <v>0.01</v>
      </c>
      <c r="I32" s="168">
        <v>0</v>
      </c>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38"/>
      <c r="AN32" s="238"/>
    </row>
    <row r="33" spans="1:40" ht="19.5" customHeight="1">
      <c r="A33" s="453"/>
      <c r="B33" s="163" t="s">
        <v>456</v>
      </c>
      <c r="C33" s="167" t="s">
        <v>441</v>
      </c>
      <c r="D33" s="166">
        <v>0.03</v>
      </c>
      <c r="E33" s="458"/>
      <c r="F33" s="458"/>
      <c r="G33" s="295"/>
      <c r="H33" s="294">
        <v>0.001</v>
      </c>
      <c r="I33" s="168">
        <f>ROUND((H33/D33*100),1)</f>
        <v>3.3</v>
      </c>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38"/>
      <c r="AN33" s="238"/>
    </row>
    <row r="34" spans="1:40" ht="19.5" customHeight="1">
      <c r="A34" s="453"/>
      <c r="B34" s="163" t="s">
        <v>457</v>
      </c>
      <c r="C34" s="167" t="s">
        <v>441</v>
      </c>
      <c r="D34" s="166">
        <v>10</v>
      </c>
      <c r="E34" s="458"/>
      <c r="F34" s="458"/>
      <c r="G34" s="295" t="s">
        <v>420</v>
      </c>
      <c r="H34" s="294">
        <v>0.05</v>
      </c>
      <c r="I34" s="168">
        <v>0</v>
      </c>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38"/>
      <c r="AN34" s="238"/>
    </row>
    <row r="35" spans="1:40" ht="19.5" customHeight="1">
      <c r="A35" s="453"/>
      <c r="B35" s="163" t="s">
        <v>458</v>
      </c>
      <c r="C35" s="167" t="s">
        <v>441</v>
      </c>
      <c r="D35" s="166">
        <v>0.5</v>
      </c>
      <c r="E35" s="458"/>
      <c r="F35" s="458"/>
      <c r="G35" s="295"/>
      <c r="H35" s="294">
        <v>0.02</v>
      </c>
      <c r="I35" s="168">
        <f>ROUND((H35/D35*100),1)</f>
        <v>4</v>
      </c>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38"/>
      <c r="AN35" s="238"/>
    </row>
    <row r="36" spans="1:40" ht="19.5" customHeight="1">
      <c r="A36" s="453"/>
      <c r="B36" s="163" t="s">
        <v>459</v>
      </c>
      <c r="C36" s="167" t="s">
        <v>441</v>
      </c>
      <c r="D36" s="166">
        <v>0.5</v>
      </c>
      <c r="E36" s="458"/>
      <c r="F36" s="458"/>
      <c r="G36" s="295" t="s">
        <v>420</v>
      </c>
      <c r="H36" s="294">
        <v>0.02</v>
      </c>
      <c r="I36" s="168">
        <v>0</v>
      </c>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38"/>
      <c r="AN36" s="238"/>
    </row>
    <row r="37" spans="1:40" ht="30.75" customHeight="1">
      <c r="A37" s="453"/>
      <c r="B37" s="163" t="s">
        <v>460</v>
      </c>
      <c r="C37" s="167" t="s">
        <v>441</v>
      </c>
      <c r="D37" s="166">
        <v>0.2</v>
      </c>
      <c r="E37" s="458"/>
      <c r="F37" s="458"/>
      <c r="G37" s="295" t="s">
        <v>420</v>
      </c>
      <c r="H37" s="294">
        <v>0.03</v>
      </c>
      <c r="I37" s="168">
        <v>0</v>
      </c>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38"/>
      <c r="AN37" s="238"/>
    </row>
    <row r="38" spans="1:40" ht="19.5" customHeight="1">
      <c r="A38" s="453"/>
      <c r="B38" s="163" t="s">
        <v>461</v>
      </c>
      <c r="C38" s="167" t="s">
        <v>441</v>
      </c>
      <c r="D38" s="166">
        <v>1</v>
      </c>
      <c r="E38" s="458"/>
      <c r="F38" s="458"/>
      <c r="G38" s="295" t="s">
        <v>420</v>
      </c>
      <c r="H38" s="294">
        <v>0.1</v>
      </c>
      <c r="I38" s="168">
        <v>0</v>
      </c>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38"/>
      <c r="AN38" s="238"/>
    </row>
    <row r="39" spans="1:40" ht="19.5" customHeight="1">
      <c r="A39" s="453"/>
      <c r="B39" s="163" t="s">
        <v>462</v>
      </c>
      <c r="C39" s="167" t="s">
        <v>441</v>
      </c>
      <c r="D39" s="166">
        <v>1</v>
      </c>
      <c r="E39" s="458"/>
      <c r="F39" s="458"/>
      <c r="G39" s="295" t="s">
        <v>420</v>
      </c>
      <c r="H39" s="294">
        <v>0.1</v>
      </c>
      <c r="I39" s="168">
        <v>0</v>
      </c>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38"/>
      <c r="AN39" s="238"/>
    </row>
    <row r="40" spans="1:40" ht="19.5" customHeight="1">
      <c r="A40" s="453"/>
      <c r="B40" s="163" t="s">
        <v>463</v>
      </c>
      <c r="C40" s="167" t="s">
        <v>441</v>
      </c>
      <c r="D40" s="166">
        <v>1000</v>
      </c>
      <c r="E40" s="458"/>
      <c r="F40" s="458"/>
      <c r="G40" s="295"/>
      <c r="H40" s="294">
        <v>51</v>
      </c>
      <c r="I40" s="168">
        <f>ROUND((H40/D40*100),1)</f>
        <v>5.1</v>
      </c>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38"/>
      <c r="AN40" s="238"/>
    </row>
    <row r="41" spans="1:40" ht="19.5" customHeight="1">
      <c r="A41" s="453"/>
      <c r="B41" s="163" t="s">
        <v>464</v>
      </c>
      <c r="C41" s="167" t="s">
        <v>441</v>
      </c>
      <c r="D41" s="166">
        <v>1200</v>
      </c>
      <c r="E41" s="458"/>
      <c r="F41" s="458"/>
      <c r="G41" s="295"/>
      <c r="H41" s="294">
        <v>13.4</v>
      </c>
      <c r="I41" s="168">
        <f>ROUND((H41/D41*100),1)</f>
        <v>1.1</v>
      </c>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38"/>
      <c r="AN41" s="238"/>
    </row>
    <row r="42" spans="1:40" ht="19.5" customHeight="1">
      <c r="A42" s="453"/>
      <c r="B42" s="163" t="s">
        <v>465</v>
      </c>
      <c r="C42" s="167" t="s">
        <v>441</v>
      </c>
      <c r="D42" s="166">
        <v>6</v>
      </c>
      <c r="E42" s="458"/>
      <c r="F42" s="458"/>
      <c r="G42" s="295"/>
      <c r="H42" s="294">
        <v>0.22</v>
      </c>
      <c r="I42" s="168">
        <f>ROUND((H42/D42*100),1)</f>
        <v>3.7</v>
      </c>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38"/>
      <c r="AN42" s="238"/>
    </row>
    <row r="43" spans="1:40" ht="19.5" customHeight="1">
      <c r="A43" s="453"/>
      <c r="B43" s="163" t="s">
        <v>466</v>
      </c>
      <c r="C43" s="167" t="s">
        <v>441</v>
      </c>
      <c r="D43" s="166">
        <v>10</v>
      </c>
      <c r="E43" s="458"/>
      <c r="F43" s="458"/>
      <c r="G43" s="295"/>
      <c r="H43" s="294">
        <v>0.1</v>
      </c>
      <c r="I43" s="168">
        <f>ROUND((H43/D43*100),1)</f>
        <v>1</v>
      </c>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38"/>
      <c r="AN43" s="238"/>
    </row>
    <row r="44" spans="1:40" ht="28.5" customHeight="1">
      <c r="A44" s="453"/>
      <c r="B44" s="163" t="s">
        <v>467</v>
      </c>
      <c r="C44" s="167" t="s">
        <v>441</v>
      </c>
      <c r="D44" s="166">
        <v>15</v>
      </c>
      <c r="E44" s="458"/>
      <c r="F44" s="458"/>
      <c r="G44" s="295" t="s">
        <v>420</v>
      </c>
      <c r="H44" s="296">
        <v>0.25</v>
      </c>
      <c r="I44" s="168">
        <v>0</v>
      </c>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38"/>
      <c r="AN44" s="238"/>
    </row>
    <row r="45" spans="1:40" ht="19.5" customHeight="1">
      <c r="A45" s="453"/>
      <c r="B45" s="163" t="s">
        <v>468</v>
      </c>
      <c r="C45" s="167" t="s">
        <v>441</v>
      </c>
      <c r="D45" s="166">
        <v>0.6</v>
      </c>
      <c r="E45" s="458"/>
      <c r="F45" s="458"/>
      <c r="G45" s="295"/>
      <c r="H45" s="294">
        <v>0.01</v>
      </c>
      <c r="I45" s="168">
        <f>ROUND((H45/D45*100),1)</f>
        <v>1.7</v>
      </c>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38"/>
      <c r="AN45" s="238"/>
    </row>
    <row r="46" spans="1:40" ht="19.5" customHeight="1">
      <c r="A46" s="453"/>
      <c r="B46" s="163" t="s">
        <v>469</v>
      </c>
      <c r="C46" s="167" t="s">
        <v>441</v>
      </c>
      <c r="D46" s="166">
        <v>20</v>
      </c>
      <c r="E46" s="458"/>
      <c r="F46" s="458"/>
      <c r="G46" s="295"/>
      <c r="H46" s="294">
        <v>0.48</v>
      </c>
      <c r="I46" s="168">
        <f>ROUND((H46/D46*100),1)</f>
        <v>2.4</v>
      </c>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38"/>
      <c r="AN46" s="238"/>
    </row>
    <row r="47" spans="1:40" ht="33.75" customHeight="1">
      <c r="A47" s="453"/>
      <c r="B47" s="163" t="s">
        <v>470</v>
      </c>
      <c r="C47" s="167" t="s">
        <v>441</v>
      </c>
      <c r="D47" s="166">
        <v>20</v>
      </c>
      <c r="E47" s="458"/>
      <c r="F47" s="458"/>
      <c r="G47" s="295" t="s">
        <v>420</v>
      </c>
      <c r="H47" s="294">
        <v>10</v>
      </c>
      <c r="I47" s="168">
        <v>0</v>
      </c>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38"/>
      <c r="AN47" s="238"/>
    </row>
    <row r="48" spans="1:40" ht="19.5" customHeight="1">
      <c r="A48" s="453"/>
      <c r="B48" s="163" t="s">
        <v>471</v>
      </c>
      <c r="C48" s="167" t="s">
        <v>441</v>
      </c>
      <c r="D48" s="166">
        <v>5</v>
      </c>
      <c r="E48" s="458"/>
      <c r="F48" s="458"/>
      <c r="G48" s="295" t="s">
        <v>420</v>
      </c>
      <c r="H48" s="294">
        <v>1</v>
      </c>
      <c r="I48" s="168">
        <v>0</v>
      </c>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38"/>
      <c r="AN48" s="238"/>
    </row>
    <row r="49" spans="1:40" ht="19.5" customHeight="1">
      <c r="A49" s="453"/>
      <c r="B49" s="163" t="s">
        <v>472</v>
      </c>
      <c r="C49" s="167" t="s">
        <v>441</v>
      </c>
      <c r="D49" s="166">
        <v>0.5</v>
      </c>
      <c r="E49" s="458"/>
      <c r="F49" s="458"/>
      <c r="G49" s="295" t="s">
        <v>420</v>
      </c>
      <c r="H49" s="294">
        <v>0.01</v>
      </c>
      <c r="I49" s="168">
        <v>0</v>
      </c>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38"/>
      <c r="AN49" s="238"/>
    </row>
    <row r="50" spans="1:40" ht="19.5" customHeight="1">
      <c r="A50" s="453"/>
      <c r="B50" s="163" t="s">
        <v>473</v>
      </c>
      <c r="C50" s="167" t="s">
        <v>441</v>
      </c>
      <c r="D50" s="166">
        <v>1</v>
      </c>
      <c r="E50" s="458"/>
      <c r="F50" s="458"/>
      <c r="G50" s="295" t="s">
        <v>420</v>
      </c>
      <c r="H50" s="294">
        <v>0.05</v>
      </c>
      <c r="I50" s="168">
        <v>0</v>
      </c>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38"/>
      <c r="AN50" s="238"/>
    </row>
    <row r="51" spans="1:40" ht="34.5" customHeight="1">
      <c r="A51" s="453"/>
      <c r="B51" s="163" t="s">
        <v>474</v>
      </c>
      <c r="C51" s="167" t="s">
        <v>441</v>
      </c>
      <c r="D51" s="166">
        <v>0.2</v>
      </c>
      <c r="E51" s="458"/>
      <c r="F51" s="458"/>
      <c r="G51" s="295" t="s">
        <v>420</v>
      </c>
      <c r="H51" s="294">
        <v>0.05</v>
      </c>
      <c r="I51" s="168">
        <v>0</v>
      </c>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38"/>
      <c r="AN51" s="238"/>
    </row>
    <row r="52" spans="1:40" ht="19.5" customHeight="1">
      <c r="A52" s="453"/>
      <c r="B52" s="163" t="s">
        <v>475</v>
      </c>
      <c r="C52" s="167" t="s">
        <v>441</v>
      </c>
      <c r="D52" s="166">
        <v>0.1</v>
      </c>
      <c r="E52" s="458"/>
      <c r="F52" s="458"/>
      <c r="G52" s="295" t="s">
        <v>420</v>
      </c>
      <c r="H52" s="294">
        <v>0.01</v>
      </c>
      <c r="I52" s="168">
        <v>0</v>
      </c>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38"/>
      <c r="AN52" s="238"/>
    </row>
    <row r="53" spans="1:40" ht="19.5" customHeight="1">
      <c r="A53" s="453"/>
      <c r="B53" s="163" t="s">
        <v>476</v>
      </c>
      <c r="C53" s="167" t="s">
        <v>441</v>
      </c>
      <c r="D53" s="166">
        <v>2</v>
      </c>
      <c r="E53" s="458"/>
      <c r="F53" s="458"/>
      <c r="G53" s="295" t="s">
        <v>420</v>
      </c>
      <c r="H53" s="294">
        <v>0.1</v>
      </c>
      <c r="I53" s="168">
        <v>0</v>
      </c>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38"/>
      <c r="AN53" s="238"/>
    </row>
    <row r="54" spans="1:40" ht="19.5" customHeight="1">
      <c r="A54" s="453"/>
      <c r="B54" s="163" t="s">
        <v>477</v>
      </c>
      <c r="C54" s="167" t="s">
        <v>441</v>
      </c>
      <c r="D54" s="166">
        <v>0.1</v>
      </c>
      <c r="E54" s="458"/>
      <c r="F54" s="458"/>
      <c r="G54" s="295" t="s">
        <v>420</v>
      </c>
      <c r="H54" s="294">
        <v>0.001</v>
      </c>
      <c r="I54" s="168">
        <v>0</v>
      </c>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38"/>
      <c r="AN54" s="238"/>
    </row>
    <row r="55" spans="1:40" ht="19.5" customHeight="1">
      <c r="A55" s="453"/>
      <c r="B55" s="163" t="s">
        <v>478</v>
      </c>
      <c r="C55" s="167" t="s">
        <v>441</v>
      </c>
      <c r="D55" s="166">
        <v>0.05</v>
      </c>
      <c r="E55" s="458"/>
      <c r="F55" s="458"/>
      <c r="G55" s="295" t="s">
        <v>420</v>
      </c>
      <c r="H55" s="294">
        <v>0.001</v>
      </c>
      <c r="I55" s="168">
        <v>0</v>
      </c>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38"/>
      <c r="AN55" s="238"/>
    </row>
    <row r="56" spans="1:40" ht="19.5" customHeight="1">
      <c r="A56" s="453"/>
      <c r="B56" s="163" t="s">
        <v>479</v>
      </c>
      <c r="C56" s="167" t="s">
        <v>441</v>
      </c>
      <c r="D56" s="166">
        <v>0.01</v>
      </c>
      <c r="E56" s="458"/>
      <c r="F56" s="458"/>
      <c r="G56" s="295" t="s">
        <v>420</v>
      </c>
      <c r="H56" s="294">
        <v>0.001</v>
      </c>
      <c r="I56" s="168">
        <v>0</v>
      </c>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38"/>
      <c r="AN56" s="238"/>
    </row>
    <row r="57" spans="1:40" ht="19.5" customHeight="1">
      <c r="A57" s="453"/>
      <c r="B57" s="163" t="s">
        <v>480</v>
      </c>
      <c r="C57" s="167" t="s">
        <v>441</v>
      </c>
      <c r="D57" s="166">
        <v>0.01</v>
      </c>
      <c r="E57" s="458"/>
      <c r="F57" s="458"/>
      <c r="G57" s="295" t="s">
        <v>420</v>
      </c>
      <c r="H57" s="294">
        <v>0.001</v>
      </c>
      <c r="I57" s="168">
        <v>0</v>
      </c>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38"/>
      <c r="AN57" s="238"/>
    </row>
    <row r="58" spans="1:40" ht="19.5" customHeight="1">
      <c r="A58" s="453"/>
      <c r="B58" s="163" t="s">
        <v>481</v>
      </c>
      <c r="C58" s="167" t="s">
        <v>441</v>
      </c>
      <c r="D58" s="166">
        <v>0.002</v>
      </c>
      <c r="E58" s="458"/>
      <c r="F58" s="458"/>
      <c r="G58" s="295" t="s">
        <v>420</v>
      </c>
      <c r="H58" s="294">
        <v>0.001</v>
      </c>
      <c r="I58" s="168">
        <v>0</v>
      </c>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38"/>
      <c r="AN58" s="238"/>
    </row>
    <row r="59" spans="1:40" ht="19.5" customHeight="1">
      <c r="A59" s="453"/>
      <c r="B59" s="163" t="s">
        <v>482</v>
      </c>
      <c r="C59" s="167" t="s">
        <v>441</v>
      </c>
      <c r="D59" s="166">
        <v>0.002</v>
      </c>
      <c r="E59" s="458"/>
      <c r="F59" s="458"/>
      <c r="G59" s="295" t="s">
        <v>420</v>
      </c>
      <c r="H59" s="294">
        <v>0.001</v>
      </c>
      <c r="I59" s="168">
        <v>0</v>
      </c>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38"/>
      <c r="AN59" s="238"/>
    </row>
    <row r="60" spans="1:40" ht="19.5" customHeight="1">
      <c r="A60" s="453"/>
      <c r="B60" s="169" t="s">
        <v>483</v>
      </c>
      <c r="C60" s="167" t="s">
        <v>441</v>
      </c>
      <c r="D60" s="166">
        <v>1</v>
      </c>
      <c r="E60" s="458"/>
      <c r="F60" s="458"/>
      <c r="G60" s="295" t="s">
        <v>420</v>
      </c>
      <c r="H60" s="294">
        <v>0.05</v>
      </c>
      <c r="I60" s="168">
        <v>0</v>
      </c>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row>
    <row r="61" spans="1:40" ht="19.5" customHeight="1">
      <c r="A61" s="453"/>
      <c r="B61" s="169" t="s">
        <v>484</v>
      </c>
      <c r="C61" s="167" t="s">
        <v>441</v>
      </c>
      <c r="D61" s="166">
        <v>5000</v>
      </c>
      <c r="E61" s="458"/>
      <c r="F61" s="458"/>
      <c r="G61" s="295" t="s">
        <v>420</v>
      </c>
      <c r="H61" s="294">
        <v>100</v>
      </c>
      <c r="I61" s="168">
        <v>0</v>
      </c>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row>
    <row r="62" spans="1:40" ht="42.75" customHeight="1">
      <c r="A62" s="454"/>
      <c r="B62" s="170" t="s">
        <v>485</v>
      </c>
      <c r="C62" s="167"/>
      <c r="D62" s="171" t="s">
        <v>486</v>
      </c>
      <c r="E62" s="459"/>
      <c r="F62" s="459"/>
      <c r="G62" s="295"/>
      <c r="H62" s="294">
        <v>0</v>
      </c>
      <c r="I62" s="168">
        <f>H62/50*100</f>
        <v>0</v>
      </c>
      <c r="J62" s="238"/>
      <c r="K62" s="238"/>
      <c r="L62" s="49"/>
      <c r="M62" s="238"/>
      <c r="N62" s="238"/>
      <c r="O62" s="49"/>
      <c r="P62" s="238"/>
      <c r="Q62" s="238"/>
      <c r="R62" s="49"/>
      <c r="S62" s="238"/>
      <c r="T62" s="238"/>
      <c r="U62" s="49"/>
      <c r="V62" s="238"/>
      <c r="W62" s="238"/>
      <c r="X62" s="49"/>
      <c r="Y62" s="238"/>
      <c r="Z62" s="238"/>
      <c r="AA62" s="49"/>
      <c r="AB62" s="238"/>
      <c r="AC62" s="238"/>
      <c r="AD62" s="49"/>
      <c r="AE62" s="238"/>
      <c r="AF62" s="238"/>
      <c r="AG62" s="49"/>
      <c r="AH62" s="238"/>
      <c r="AI62" s="238"/>
      <c r="AJ62" s="49"/>
      <c r="AK62" s="238"/>
      <c r="AL62" s="238"/>
      <c r="AM62" s="238"/>
      <c r="AN62" s="238"/>
    </row>
    <row r="63" spans="4:34" ht="9.75" customHeight="1">
      <c r="D63" s="238"/>
      <c r="E63" s="238"/>
      <c r="F63" s="238"/>
      <c r="G63" s="238"/>
      <c r="H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row>
    <row r="64" spans="1:9" ht="29.25" customHeight="1">
      <c r="A64" s="446" t="s">
        <v>487</v>
      </c>
      <c r="B64" s="446"/>
      <c r="C64" s="446"/>
      <c r="D64" s="446"/>
      <c r="E64" s="446"/>
      <c r="F64" s="446"/>
      <c r="G64" s="446"/>
      <c r="H64" s="446"/>
      <c r="I64" s="446"/>
    </row>
    <row r="67" spans="1:5" ht="30">
      <c r="A67" s="254" t="s">
        <v>114</v>
      </c>
      <c r="B67" s="254" t="s">
        <v>126</v>
      </c>
      <c r="C67" s="254"/>
      <c r="D67" s="254" t="s">
        <v>127</v>
      </c>
      <c r="E67" s="46"/>
    </row>
    <row r="68" spans="1:5" ht="15">
      <c r="A68" s="239" t="s">
        <v>717</v>
      </c>
      <c r="B68" s="346">
        <v>24</v>
      </c>
      <c r="C68" s="346"/>
      <c r="D68" s="346">
        <v>365</v>
      </c>
      <c r="E68" s="46"/>
    </row>
    <row r="69" spans="1:5" ht="15">
      <c r="A69" s="47"/>
      <c r="B69" s="48"/>
      <c r="C69" s="48"/>
      <c r="D69" s="48"/>
      <c r="E69" s="46"/>
    </row>
    <row r="70" spans="1:9" ht="15">
      <c r="A70" s="444" t="s">
        <v>128</v>
      </c>
      <c r="B70" s="444"/>
      <c r="C70" s="444"/>
      <c r="D70" s="444"/>
      <c r="E70" s="444"/>
      <c r="F70" s="444"/>
      <c r="G70" s="444"/>
      <c r="H70" s="444"/>
      <c r="I70" s="444"/>
    </row>
    <row r="71" spans="2:9" ht="15">
      <c r="B71" s="16"/>
      <c r="C71" s="16"/>
      <c r="D71" s="16"/>
      <c r="E71" s="466" t="s">
        <v>718</v>
      </c>
      <c r="F71" s="466"/>
      <c r="G71" s="466"/>
      <c r="H71" s="466"/>
      <c r="I71" s="466"/>
    </row>
    <row r="72" spans="1:9" ht="60">
      <c r="A72" s="266" t="s">
        <v>114</v>
      </c>
      <c r="B72" s="269" t="s">
        <v>130</v>
      </c>
      <c r="C72" s="447" t="s">
        <v>602</v>
      </c>
      <c r="D72" s="448"/>
      <c r="E72" s="267" t="s">
        <v>131</v>
      </c>
      <c r="F72" s="267" t="s">
        <v>132</v>
      </c>
      <c r="G72" s="449" t="s">
        <v>133</v>
      </c>
      <c r="H72" s="450"/>
      <c r="I72" s="160" t="s">
        <v>123</v>
      </c>
    </row>
    <row r="73" spans="1:9" ht="15">
      <c r="A73" s="470" t="s">
        <v>717</v>
      </c>
      <c r="B73" s="273" t="s">
        <v>428</v>
      </c>
      <c r="C73" s="455" t="s">
        <v>429</v>
      </c>
      <c r="D73" s="456"/>
      <c r="E73" s="371" t="s">
        <v>595</v>
      </c>
      <c r="F73" s="371" t="s">
        <v>594</v>
      </c>
      <c r="G73" s="460" t="s">
        <v>716</v>
      </c>
      <c r="H73" s="461"/>
      <c r="I73" s="164" t="s">
        <v>430</v>
      </c>
    </row>
    <row r="74" spans="1:9" ht="15">
      <c r="A74" s="471"/>
      <c r="B74" s="273" t="s">
        <v>243</v>
      </c>
      <c r="C74" s="455" t="s">
        <v>715</v>
      </c>
      <c r="D74" s="456"/>
      <c r="E74" s="372"/>
      <c r="F74" s="372"/>
      <c r="G74" s="462" t="s">
        <v>714</v>
      </c>
      <c r="H74" s="463"/>
      <c r="I74" s="165" t="s">
        <v>430</v>
      </c>
    </row>
    <row r="75" spans="1:9" ht="30">
      <c r="A75" s="471"/>
      <c r="B75" s="273" t="s">
        <v>432</v>
      </c>
      <c r="C75" s="455" t="s">
        <v>713</v>
      </c>
      <c r="D75" s="456"/>
      <c r="E75" s="372"/>
      <c r="F75" s="372"/>
      <c r="G75" s="295"/>
      <c r="H75" s="294" t="s">
        <v>434</v>
      </c>
      <c r="I75" s="165" t="s">
        <v>430</v>
      </c>
    </row>
    <row r="76" spans="1:9" ht="15">
      <c r="A76" s="471"/>
      <c r="B76" s="273" t="s">
        <v>438</v>
      </c>
      <c r="C76" s="464" t="s">
        <v>439</v>
      </c>
      <c r="D76" s="465"/>
      <c r="E76" s="372"/>
      <c r="F76" s="372"/>
      <c r="G76" s="295"/>
      <c r="H76" s="294" t="s">
        <v>439</v>
      </c>
      <c r="I76" s="165" t="s">
        <v>430</v>
      </c>
    </row>
    <row r="77" spans="1:9" ht="15">
      <c r="A77" s="471"/>
      <c r="B77" s="272" t="s">
        <v>440</v>
      </c>
      <c r="C77" s="167" t="s">
        <v>441</v>
      </c>
      <c r="D77" s="166">
        <v>450</v>
      </c>
      <c r="E77" s="372"/>
      <c r="F77" s="372"/>
      <c r="G77" s="295"/>
      <c r="H77" s="294">
        <v>4.1</v>
      </c>
      <c r="I77" s="168">
        <f>ROUND((H77/D77*100),1)</f>
        <v>0.9</v>
      </c>
    </row>
    <row r="78" spans="1:9" ht="15">
      <c r="A78" s="471"/>
      <c r="B78" s="273" t="s">
        <v>442</v>
      </c>
      <c r="C78" s="167" t="s">
        <v>441</v>
      </c>
      <c r="D78" s="166">
        <v>250</v>
      </c>
      <c r="E78" s="372"/>
      <c r="F78" s="372"/>
      <c r="G78" s="295" t="s">
        <v>420</v>
      </c>
      <c r="H78" s="294">
        <v>5</v>
      </c>
      <c r="I78" s="168">
        <v>0</v>
      </c>
    </row>
    <row r="79" spans="1:9" ht="15">
      <c r="A79" s="471"/>
      <c r="B79" s="273" t="s">
        <v>443</v>
      </c>
      <c r="C79" s="167" t="s">
        <v>441</v>
      </c>
      <c r="D79" s="166">
        <v>500</v>
      </c>
      <c r="E79" s="372"/>
      <c r="F79" s="372"/>
      <c r="G79" s="295"/>
      <c r="H79" s="294">
        <v>10.1</v>
      </c>
      <c r="I79" s="168">
        <f>ROUND((H79/D79*100),1)</f>
        <v>2</v>
      </c>
    </row>
    <row r="80" spans="1:9" ht="15">
      <c r="A80" s="471"/>
      <c r="B80" s="273" t="s">
        <v>712</v>
      </c>
      <c r="C80" s="167" t="s">
        <v>441</v>
      </c>
      <c r="D80" s="166">
        <v>30</v>
      </c>
      <c r="E80" s="372"/>
      <c r="F80" s="372"/>
      <c r="G80" s="295"/>
      <c r="H80" s="294">
        <v>1.8</v>
      </c>
      <c r="I80" s="168">
        <f>ROUND((H80/D80*100),1)</f>
        <v>6</v>
      </c>
    </row>
    <row r="81" spans="1:9" ht="15">
      <c r="A81" s="471"/>
      <c r="B81" s="273" t="s">
        <v>711</v>
      </c>
      <c r="C81" s="167" t="s">
        <v>441</v>
      </c>
      <c r="D81" s="166">
        <v>35</v>
      </c>
      <c r="E81" s="372"/>
      <c r="F81" s="372"/>
      <c r="G81" s="295"/>
      <c r="H81" s="294">
        <v>2.1</v>
      </c>
      <c r="I81" s="168">
        <f>ROUND((H81/D81*100),1)</f>
        <v>6</v>
      </c>
    </row>
    <row r="82" spans="1:9" ht="15">
      <c r="A82" s="471"/>
      <c r="B82" s="273" t="s">
        <v>710</v>
      </c>
      <c r="C82" s="167" t="s">
        <v>441</v>
      </c>
      <c r="D82" s="166">
        <v>0.6</v>
      </c>
      <c r="E82" s="372"/>
      <c r="F82" s="372"/>
      <c r="G82" s="295"/>
      <c r="H82" s="294">
        <v>0.28</v>
      </c>
      <c r="I82" s="168">
        <f>ROUND((H82/D82*100),1)</f>
        <v>46.7</v>
      </c>
    </row>
    <row r="83" spans="1:9" ht="15">
      <c r="A83" s="471"/>
      <c r="B83" s="273" t="s">
        <v>709</v>
      </c>
      <c r="C83" s="167" t="s">
        <v>441</v>
      </c>
      <c r="D83" s="166">
        <v>20</v>
      </c>
      <c r="E83" s="372"/>
      <c r="F83" s="372"/>
      <c r="G83" s="295"/>
      <c r="H83" s="294">
        <v>2.1</v>
      </c>
      <c r="I83" s="168">
        <f>ROUND((H83/D83*100),1)</f>
        <v>10.5</v>
      </c>
    </row>
    <row r="84" spans="1:9" ht="15">
      <c r="A84" s="471"/>
      <c r="B84" s="273" t="s">
        <v>708</v>
      </c>
      <c r="C84" s="167" t="s">
        <v>441</v>
      </c>
      <c r="D84" s="166">
        <v>30</v>
      </c>
      <c r="E84" s="372"/>
      <c r="F84" s="372"/>
      <c r="G84" s="295" t="s">
        <v>420</v>
      </c>
      <c r="H84" s="294">
        <v>10</v>
      </c>
      <c r="I84" s="168">
        <v>0</v>
      </c>
    </row>
    <row r="85" spans="1:9" ht="15">
      <c r="A85" s="472"/>
      <c r="B85" s="273" t="s">
        <v>707</v>
      </c>
      <c r="C85" s="167" t="s">
        <v>441</v>
      </c>
      <c r="D85" s="166">
        <v>15</v>
      </c>
      <c r="E85" s="373"/>
      <c r="F85" s="373"/>
      <c r="G85" s="295" t="s">
        <v>420</v>
      </c>
      <c r="H85" s="294">
        <v>0.1</v>
      </c>
      <c r="I85" s="168">
        <v>0</v>
      </c>
    </row>
    <row r="86" spans="4:8" ht="15">
      <c r="D86" s="238"/>
      <c r="E86" s="238"/>
      <c r="F86" s="238"/>
      <c r="G86" s="238"/>
      <c r="H86" s="238"/>
    </row>
    <row r="87" spans="1:9" ht="48" customHeight="1">
      <c r="A87" s="467" t="s">
        <v>487</v>
      </c>
      <c r="B87" s="468"/>
      <c r="C87" s="468"/>
      <c r="D87" s="468"/>
      <c r="E87" s="468"/>
      <c r="F87" s="468"/>
      <c r="G87" s="468"/>
      <c r="H87" s="468"/>
      <c r="I87" s="469"/>
    </row>
  </sheetData>
  <sheetProtection/>
  <mergeCells count="40">
    <mergeCell ref="A87:I87"/>
    <mergeCell ref="A70:I70"/>
    <mergeCell ref="E71:I71"/>
    <mergeCell ref="C72:D72"/>
    <mergeCell ref="G72:H72"/>
    <mergeCell ref="A73:A85"/>
    <mergeCell ref="C73:D73"/>
    <mergeCell ref="E73:E85"/>
    <mergeCell ref="F73:F85"/>
    <mergeCell ref="G73:H73"/>
    <mergeCell ref="C74:D74"/>
    <mergeCell ref="G74:H74"/>
    <mergeCell ref="C75:D75"/>
    <mergeCell ref="C76:D76"/>
    <mergeCell ref="AD10:AF10"/>
    <mergeCell ref="A1:I1"/>
    <mergeCell ref="A3:I3"/>
    <mergeCell ref="A5:I5"/>
    <mergeCell ref="A9:I9"/>
    <mergeCell ref="E10:I10"/>
    <mergeCell ref="AA10:AC10"/>
    <mergeCell ref="L10:N10"/>
    <mergeCell ref="O10:Q10"/>
    <mergeCell ref="R10:T10"/>
    <mergeCell ref="U10:W10"/>
    <mergeCell ref="X10:Z10"/>
    <mergeCell ref="A64:I64"/>
    <mergeCell ref="C11:D11"/>
    <mergeCell ref="G11:H11"/>
    <mergeCell ref="M11:N11"/>
    <mergeCell ref="A12:A62"/>
    <mergeCell ref="C12:D12"/>
    <mergeCell ref="E12:E62"/>
    <mergeCell ref="F12:F62"/>
    <mergeCell ref="G12:H12"/>
    <mergeCell ref="C13:D13"/>
    <mergeCell ref="G13:H13"/>
    <mergeCell ref="C14:D14"/>
    <mergeCell ref="C15:D15"/>
    <mergeCell ref="C16:D16"/>
  </mergeCells>
  <printOptions/>
  <pageMargins left="0.39370078740157505" right="0.39370078740157505" top="0.6893700787401581" bottom="0.6893700787401581" header="0.39370078740157505" footer="0.39370078740157505"/>
  <pageSetup fitToHeight="0" fitToWidth="0"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Q26"/>
  <sheetViews>
    <sheetView zoomScale="70" zoomScaleNormal="70" zoomScalePageLayoutView="0" workbookViewId="0" topLeftCell="A7">
      <selection activeCell="D16" sqref="D16"/>
    </sheetView>
  </sheetViews>
  <sheetFormatPr defaultColWidth="9.00390625" defaultRowHeight="14.25"/>
  <cols>
    <col min="1" max="1" width="19.00390625" style="2" customWidth="1"/>
    <col min="2" max="2" width="27.125" style="2" customWidth="1"/>
    <col min="3" max="3" width="19.00390625" style="2" customWidth="1"/>
    <col min="4" max="7" width="17.625" style="2" customWidth="1"/>
    <col min="8" max="8" width="21.125" style="2" customWidth="1"/>
    <col min="9" max="9" width="10.50390625" style="2" customWidth="1"/>
    <col min="10" max="10" width="89.00390625" style="2" customWidth="1"/>
    <col min="11" max="11" width="17.875" style="2" customWidth="1"/>
    <col min="12" max="12" width="21.25390625" style="2" customWidth="1"/>
    <col min="13" max="16384" width="8.50390625" style="2" customWidth="1"/>
  </cols>
  <sheetData>
    <row r="1" spans="1:17" ht="15">
      <c r="A1" s="359" t="s">
        <v>20</v>
      </c>
      <c r="B1" s="359"/>
      <c r="C1" s="359"/>
      <c r="D1" s="359"/>
      <c r="E1" s="359"/>
      <c r="F1" s="359"/>
      <c r="G1" s="359"/>
      <c r="H1" s="359"/>
      <c r="I1" s="359"/>
      <c r="J1" s="50"/>
      <c r="K1" s="50"/>
      <c r="L1" s="50"/>
      <c r="M1" s="50"/>
      <c r="N1" s="50"/>
      <c r="O1" s="50"/>
      <c r="P1" s="50"/>
      <c r="Q1" s="50"/>
    </row>
    <row r="2" spans="1:17" ht="15">
      <c r="A2" s="17"/>
      <c r="B2" s="16"/>
      <c r="C2" s="16"/>
      <c r="D2" s="16"/>
      <c r="E2" s="16"/>
      <c r="F2" s="16"/>
      <c r="G2" s="16"/>
      <c r="H2" s="16"/>
      <c r="I2" s="16"/>
      <c r="J2" s="16"/>
      <c r="K2" s="16"/>
      <c r="L2" s="16"/>
      <c r="M2" s="16"/>
      <c r="N2" s="16"/>
      <c r="O2" s="16"/>
      <c r="P2" s="16"/>
      <c r="Q2" s="16"/>
    </row>
    <row r="3" spans="1:17" ht="15">
      <c r="A3" s="359" t="s">
        <v>134</v>
      </c>
      <c r="B3" s="359"/>
      <c r="C3" s="359"/>
      <c r="D3" s="359"/>
      <c r="E3" s="359"/>
      <c r="F3" s="359"/>
      <c r="G3" s="359"/>
      <c r="H3" s="359"/>
      <c r="I3" s="359"/>
      <c r="J3" s="50"/>
      <c r="K3" s="50"/>
      <c r="L3" s="50"/>
      <c r="M3" s="50"/>
      <c r="N3" s="50"/>
      <c r="O3" s="50"/>
      <c r="P3" s="50"/>
      <c r="Q3" s="50"/>
    </row>
    <row r="4" spans="1:17" ht="15">
      <c r="A4" s="51"/>
      <c r="B4" s="16"/>
      <c r="C4" s="16"/>
      <c r="D4" s="16"/>
      <c r="E4" s="16"/>
      <c r="F4" s="16"/>
      <c r="G4" s="16"/>
      <c r="H4" s="16"/>
      <c r="I4" s="16"/>
      <c r="J4" s="16"/>
      <c r="K4" s="16"/>
      <c r="L4" s="16"/>
      <c r="M4" s="16"/>
      <c r="N4" s="16"/>
      <c r="O4" s="16"/>
      <c r="P4" s="16"/>
      <c r="Q4" s="16"/>
    </row>
    <row r="5" spans="1:4" ht="15">
      <c r="A5" s="381" t="s">
        <v>135</v>
      </c>
      <c r="B5" s="381"/>
      <c r="C5" s="381"/>
      <c r="D5" s="82" t="s">
        <v>242</v>
      </c>
    </row>
    <row r="6" spans="1:4" ht="15">
      <c r="A6" s="381" t="s">
        <v>136</v>
      </c>
      <c r="B6" s="381"/>
      <c r="C6" s="381"/>
      <c r="D6" s="82">
        <v>2020</v>
      </c>
    </row>
    <row r="7" spans="1:4" ht="29.25" customHeight="1">
      <c r="A7" s="381" t="s">
        <v>137</v>
      </c>
      <c r="B7" s="381"/>
      <c r="C7" s="381"/>
      <c r="D7" s="82" t="s">
        <v>241</v>
      </c>
    </row>
    <row r="10" spans="2:9" ht="15.75" thickBot="1">
      <c r="B10" s="121"/>
      <c r="C10" s="121"/>
      <c r="D10" s="121"/>
      <c r="E10" s="121"/>
      <c r="F10" s="121"/>
      <c r="G10" s="121" t="s">
        <v>138</v>
      </c>
      <c r="H10" s="121"/>
      <c r="I10" s="121"/>
    </row>
    <row r="11" spans="1:10" s="123" customFormat="1" ht="18.75" customHeight="1" thickBot="1">
      <c r="A11" s="122"/>
      <c r="B11" s="122"/>
      <c r="C11" s="122"/>
      <c r="D11" s="122"/>
      <c r="E11" s="479" t="s">
        <v>139</v>
      </c>
      <c r="F11" s="480"/>
      <c r="G11" s="479" t="s">
        <v>140</v>
      </c>
      <c r="H11" s="480"/>
      <c r="I11" s="122"/>
      <c r="J11" s="122"/>
    </row>
    <row r="12" spans="1:10" s="123" customFormat="1" ht="69" customHeight="1" thickBot="1">
      <c r="A12" s="124" t="s">
        <v>141</v>
      </c>
      <c r="B12" s="125" t="s">
        <v>411</v>
      </c>
      <c r="C12" s="125" t="s">
        <v>142</v>
      </c>
      <c r="D12" s="125" t="s">
        <v>143</v>
      </c>
      <c r="E12" s="126" t="s">
        <v>144</v>
      </c>
      <c r="F12" s="126" t="s">
        <v>145</v>
      </c>
      <c r="G12" s="126" t="s">
        <v>144</v>
      </c>
      <c r="H12" s="126" t="s">
        <v>145</v>
      </c>
      <c r="I12" s="125" t="s">
        <v>146</v>
      </c>
      <c r="J12" s="125" t="s">
        <v>147</v>
      </c>
    </row>
    <row r="13" spans="1:10" s="123" customFormat="1" ht="98.25" customHeight="1" thickBot="1">
      <c r="A13" s="473" t="s">
        <v>629</v>
      </c>
      <c r="B13" s="127" t="s">
        <v>604</v>
      </c>
      <c r="C13" s="476" t="s">
        <v>596</v>
      </c>
      <c r="D13" s="128" t="s">
        <v>605</v>
      </c>
      <c r="E13" s="128">
        <v>55.5</v>
      </c>
      <c r="F13" s="128">
        <v>52.5</v>
      </c>
      <c r="G13" s="128">
        <v>70</v>
      </c>
      <c r="H13" s="128">
        <v>60</v>
      </c>
      <c r="I13" s="129" t="s">
        <v>412</v>
      </c>
      <c r="J13" s="129" t="s">
        <v>606</v>
      </c>
    </row>
    <row r="14" spans="1:10" s="123" customFormat="1" ht="70.5" customHeight="1" thickBot="1">
      <c r="A14" s="474"/>
      <c r="B14" s="127" t="s">
        <v>607</v>
      </c>
      <c r="C14" s="477"/>
      <c r="D14" s="128" t="s">
        <v>605</v>
      </c>
      <c r="E14" s="128">
        <v>55.5</v>
      </c>
      <c r="F14" s="128">
        <v>44.5</v>
      </c>
      <c r="G14" s="128">
        <v>70</v>
      </c>
      <c r="H14" s="128">
        <v>60</v>
      </c>
      <c r="I14" s="129" t="s">
        <v>412</v>
      </c>
      <c r="J14" s="129" t="s">
        <v>606</v>
      </c>
    </row>
    <row r="15" spans="1:10" s="123" customFormat="1" ht="72.75" customHeight="1" thickBot="1">
      <c r="A15" s="474"/>
      <c r="B15" s="127" t="s">
        <v>608</v>
      </c>
      <c r="C15" s="477"/>
      <c r="D15" s="128" t="s">
        <v>605</v>
      </c>
      <c r="E15" s="128">
        <v>57.5</v>
      </c>
      <c r="F15" s="128">
        <v>49</v>
      </c>
      <c r="G15" s="128">
        <v>70</v>
      </c>
      <c r="H15" s="128">
        <v>60</v>
      </c>
      <c r="I15" s="129" t="s">
        <v>412</v>
      </c>
      <c r="J15" s="129" t="s">
        <v>413</v>
      </c>
    </row>
    <row r="16" spans="1:10" s="123" customFormat="1" ht="72" customHeight="1" thickBot="1">
      <c r="A16" s="474"/>
      <c r="B16" s="127" t="s">
        <v>609</v>
      </c>
      <c r="C16" s="477"/>
      <c r="D16" s="128" t="s">
        <v>605</v>
      </c>
      <c r="E16" s="128">
        <v>53.5</v>
      </c>
      <c r="F16" s="128">
        <v>44</v>
      </c>
      <c r="G16" s="128">
        <v>70</v>
      </c>
      <c r="H16" s="128">
        <v>65</v>
      </c>
      <c r="I16" s="129" t="s">
        <v>412</v>
      </c>
      <c r="J16" s="129" t="s">
        <v>610</v>
      </c>
    </row>
    <row r="17" spans="1:10" s="123" customFormat="1" ht="72" customHeight="1" thickBot="1">
      <c r="A17" s="474"/>
      <c r="B17" s="127" t="s">
        <v>414</v>
      </c>
      <c r="C17" s="477"/>
      <c r="D17" s="128" t="s">
        <v>415</v>
      </c>
      <c r="E17" s="187">
        <v>47</v>
      </c>
      <c r="F17" s="187">
        <v>46.5</v>
      </c>
      <c r="G17" s="128">
        <v>65</v>
      </c>
      <c r="H17" s="128">
        <v>65</v>
      </c>
      <c r="I17" s="129" t="s">
        <v>412</v>
      </c>
      <c r="J17" s="129" t="s">
        <v>413</v>
      </c>
    </row>
    <row r="18" spans="1:10" s="123" customFormat="1" ht="70.5" customHeight="1" thickBot="1">
      <c r="A18" s="474"/>
      <c r="B18" s="127" t="s">
        <v>416</v>
      </c>
      <c r="C18" s="477"/>
      <c r="D18" s="128" t="s">
        <v>415</v>
      </c>
      <c r="E18" s="128">
        <v>52.5</v>
      </c>
      <c r="F18" s="128">
        <v>49.5</v>
      </c>
      <c r="G18" s="128">
        <v>65</v>
      </c>
      <c r="H18" s="128">
        <v>65</v>
      </c>
      <c r="I18" s="129" t="s">
        <v>412</v>
      </c>
      <c r="J18" s="129" t="s">
        <v>413</v>
      </c>
    </row>
    <row r="19" spans="1:10" s="123" customFormat="1" ht="71.25" customHeight="1" thickBot="1">
      <c r="A19" s="475"/>
      <c r="B19" s="127" t="s">
        <v>417</v>
      </c>
      <c r="C19" s="478"/>
      <c r="D19" s="128" t="s">
        <v>415</v>
      </c>
      <c r="E19" s="128">
        <v>62</v>
      </c>
      <c r="F19" s="128">
        <v>56</v>
      </c>
      <c r="G19" s="128">
        <v>65</v>
      </c>
      <c r="H19" s="128">
        <v>65</v>
      </c>
      <c r="I19" s="129" t="s">
        <v>412</v>
      </c>
      <c r="J19" s="129" t="s">
        <v>413</v>
      </c>
    </row>
    <row r="22" ht="15">
      <c r="A22" s="2" t="s">
        <v>74</v>
      </c>
    </row>
    <row r="25" ht="15">
      <c r="A25" s="3"/>
    </row>
    <row r="26" ht="15">
      <c r="H26" s="52"/>
    </row>
  </sheetData>
  <sheetProtection/>
  <mergeCells count="9">
    <mergeCell ref="A13:A19"/>
    <mergeCell ref="C13:C19"/>
    <mergeCell ref="E11:F11"/>
    <mergeCell ref="G11:H11"/>
    <mergeCell ref="A1:I1"/>
    <mergeCell ref="A3:I3"/>
    <mergeCell ref="A5:C5"/>
    <mergeCell ref="A6:C6"/>
    <mergeCell ref="A7:C7"/>
  </mergeCells>
  <printOptions/>
  <pageMargins left="0.39370078740157505" right="0.39370078740157505" top="0.6893700787401581" bottom="0.6893700787401581" header="0.39370078740157505" footer="0.39370078740157505"/>
  <pageSetup fitToHeight="0" fitToWidth="0" orientation="landscape" pageOrder="overThenDown" paperSize="9"/>
</worksheet>
</file>

<file path=xl/worksheets/sheet7.xml><?xml version="1.0" encoding="utf-8"?>
<worksheet xmlns="http://schemas.openxmlformats.org/spreadsheetml/2006/main" xmlns:r="http://schemas.openxmlformats.org/officeDocument/2006/relationships">
  <dimension ref="A1:AC169"/>
  <sheetViews>
    <sheetView zoomScale="70" zoomScaleNormal="70" zoomScalePageLayoutView="0" workbookViewId="0" topLeftCell="A7">
      <selection activeCell="A23" sqref="A23"/>
    </sheetView>
  </sheetViews>
  <sheetFormatPr defaultColWidth="9.00390625" defaultRowHeight="14.25"/>
  <cols>
    <col min="1" max="1" width="61.875" style="2" customWidth="1"/>
    <col min="2" max="2" width="19.125" style="2" customWidth="1"/>
    <col min="3" max="3" width="20.375" style="2" customWidth="1"/>
    <col min="4" max="5" width="19.125" style="57" customWidth="1"/>
    <col min="6" max="6" width="17.875" style="2" customWidth="1"/>
    <col min="7" max="7" width="19.125" style="2" customWidth="1"/>
    <col min="8" max="8" width="18.75390625" style="57" customWidth="1"/>
    <col min="9" max="9" width="19.125" style="57" customWidth="1"/>
    <col min="10" max="21" width="19.125" style="2" customWidth="1"/>
    <col min="22" max="255" width="8.50390625" style="2" customWidth="1"/>
    <col min="256" max="16384" width="10.75390625" style="3" customWidth="1"/>
  </cols>
  <sheetData>
    <row r="1" spans="1:14" ht="12.75" customHeight="1">
      <c r="A1" s="359" t="s">
        <v>20</v>
      </c>
      <c r="B1" s="359"/>
      <c r="C1" s="359"/>
      <c r="D1" s="359"/>
      <c r="E1" s="359"/>
      <c r="F1" s="359"/>
      <c r="G1" s="359"/>
      <c r="H1" s="359"/>
      <c r="I1" s="359"/>
      <c r="J1" s="359"/>
      <c r="K1" s="359"/>
      <c r="L1" s="359"/>
      <c r="M1" s="359"/>
      <c r="N1" s="359"/>
    </row>
    <row r="2" spans="1:14" ht="15">
      <c r="A2" s="17"/>
      <c r="B2" s="16"/>
      <c r="C2" s="16"/>
      <c r="D2" s="16"/>
      <c r="E2" s="16"/>
      <c r="F2" s="16"/>
      <c r="G2" s="16"/>
      <c r="H2" s="16"/>
      <c r="I2" s="16"/>
      <c r="J2" s="16"/>
      <c r="K2" s="16"/>
      <c r="L2" s="16"/>
      <c r="M2" s="16"/>
      <c r="N2" s="16"/>
    </row>
    <row r="3" spans="1:14" ht="15">
      <c r="A3" s="485" t="s">
        <v>148</v>
      </c>
      <c r="B3" s="485"/>
      <c r="C3" s="485"/>
      <c r="D3" s="485"/>
      <c r="E3" s="485"/>
      <c r="F3" s="485"/>
      <c r="G3" s="485"/>
      <c r="H3" s="485"/>
      <c r="I3" s="485"/>
      <c r="J3" s="485"/>
      <c r="K3" s="485"/>
      <c r="L3" s="485"/>
      <c r="M3" s="485"/>
      <c r="N3" s="485"/>
    </row>
    <row r="4" spans="1:15" ht="15">
      <c r="A4" s="53"/>
      <c r="B4" s="17"/>
      <c r="C4" s="17"/>
      <c r="D4" s="17"/>
      <c r="E4" s="17"/>
      <c r="F4" s="17"/>
      <c r="G4" s="17"/>
      <c r="H4" s="17"/>
      <c r="I4" s="17"/>
      <c r="J4" s="17"/>
      <c r="K4" s="17"/>
      <c r="L4" s="17"/>
      <c r="M4" s="17"/>
      <c r="N4" s="17"/>
      <c r="O4" s="17"/>
    </row>
    <row r="5" spans="1:29" ht="15">
      <c r="A5" s="444" t="s">
        <v>149</v>
      </c>
      <c r="B5" s="444"/>
      <c r="C5" s="444"/>
      <c r="D5" s="444"/>
      <c r="E5" s="444"/>
      <c r="F5" s="444"/>
      <c r="G5" s="444"/>
      <c r="H5" s="444"/>
      <c r="I5" s="444"/>
      <c r="J5" s="444"/>
      <c r="K5" s="444"/>
      <c r="L5" s="444"/>
      <c r="M5" s="444"/>
      <c r="N5" s="444"/>
      <c r="O5" s="42"/>
      <c r="P5" s="42"/>
      <c r="Q5" s="42"/>
      <c r="R5" s="42"/>
      <c r="S5" s="42"/>
      <c r="T5" s="42"/>
      <c r="U5" s="42"/>
      <c r="V5" s="42"/>
      <c r="W5" s="42"/>
      <c r="X5" s="42"/>
      <c r="Y5" s="42"/>
      <c r="Z5" s="42"/>
      <c r="AA5" s="42"/>
      <c r="AB5" s="42"/>
      <c r="AC5" s="42"/>
    </row>
    <row r="6" spans="1:29" ht="15">
      <c r="A6" s="83" t="s">
        <v>150</v>
      </c>
      <c r="B6" s="216" t="s">
        <v>241</v>
      </c>
      <c r="C6" s="17"/>
      <c r="D6" s="17"/>
      <c r="E6" s="42"/>
      <c r="F6" s="42"/>
      <c r="G6" s="42"/>
      <c r="H6" s="42"/>
      <c r="I6" s="42"/>
      <c r="J6" s="42"/>
      <c r="K6" s="42"/>
      <c r="L6" s="42"/>
      <c r="M6" s="42"/>
      <c r="N6" s="42"/>
      <c r="O6" s="42"/>
      <c r="P6" s="42"/>
      <c r="Q6" s="42"/>
      <c r="R6" s="42"/>
      <c r="S6" s="42"/>
      <c r="T6" s="42"/>
      <c r="U6" s="42"/>
      <c r="V6" s="42"/>
      <c r="W6" s="42"/>
      <c r="X6" s="42"/>
      <c r="Y6" s="42"/>
      <c r="Z6" s="42"/>
      <c r="AA6" s="42"/>
      <c r="AB6" s="42"/>
      <c r="AC6" s="42"/>
    </row>
    <row r="7" spans="2:9" ht="15">
      <c r="B7" s="54"/>
      <c r="C7" s="44"/>
      <c r="D7" s="44"/>
      <c r="E7" s="42"/>
      <c r="F7" s="42"/>
      <c r="G7" s="42"/>
      <c r="H7" s="42"/>
      <c r="I7" s="42"/>
    </row>
    <row r="8" spans="1:17" ht="15">
      <c r="A8" s="486" t="s">
        <v>151</v>
      </c>
      <c r="B8" s="486" t="s">
        <v>152</v>
      </c>
      <c r="C8" s="486" t="s">
        <v>153</v>
      </c>
      <c r="D8" s="28" t="s">
        <v>154</v>
      </c>
      <c r="E8" s="28" t="s">
        <v>154</v>
      </c>
      <c r="F8" s="28" t="s">
        <v>154</v>
      </c>
      <c r="G8" s="28" t="s">
        <v>154</v>
      </c>
      <c r="H8" s="28" t="s">
        <v>154</v>
      </c>
      <c r="I8" s="28" t="s">
        <v>154</v>
      </c>
      <c r="J8" s="28" t="s">
        <v>154</v>
      </c>
      <c r="K8" s="28" t="s">
        <v>154</v>
      </c>
      <c r="L8" s="28" t="s">
        <v>154</v>
      </c>
      <c r="M8" s="28" t="s">
        <v>154</v>
      </c>
      <c r="N8" s="28" t="s">
        <v>154</v>
      </c>
      <c r="O8" s="28" t="s">
        <v>154</v>
      </c>
      <c r="P8" s="28" t="s">
        <v>154</v>
      </c>
      <c r="Q8" s="42"/>
    </row>
    <row r="9" spans="1:17" ht="15">
      <c r="A9" s="486"/>
      <c r="B9" s="486"/>
      <c r="C9" s="486"/>
      <c r="D9" s="36" t="s">
        <v>155</v>
      </c>
      <c r="E9" s="36" t="s">
        <v>156</v>
      </c>
      <c r="F9" s="36" t="s">
        <v>157</v>
      </c>
      <c r="G9" s="36" t="s">
        <v>158</v>
      </c>
      <c r="H9" s="36" t="s">
        <v>159</v>
      </c>
      <c r="I9" s="36" t="s">
        <v>160</v>
      </c>
      <c r="J9" s="36" t="s">
        <v>161</v>
      </c>
      <c r="K9" s="36" t="s">
        <v>162</v>
      </c>
      <c r="L9" s="36" t="s">
        <v>163</v>
      </c>
      <c r="M9" s="36" t="s">
        <v>164</v>
      </c>
      <c r="N9" s="36" t="s">
        <v>165</v>
      </c>
      <c r="O9" s="36" t="s">
        <v>166</v>
      </c>
      <c r="P9" s="55" t="s">
        <v>167</v>
      </c>
      <c r="Q9" s="33"/>
    </row>
    <row r="10" spans="1:17" ht="15">
      <c r="A10" s="482" t="s">
        <v>611</v>
      </c>
      <c r="B10" s="483"/>
      <c r="C10" s="484"/>
      <c r="D10" s="195">
        <v>0</v>
      </c>
      <c r="E10" s="195">
        <v>0</v>
      </c>
      <c r="F10" s="195">
        <v>0</v>
      </c>
      <c r="G10" s="195">
        <v>0</v>
      </c>
      <c r="H10" s="43">
        <v>0</v>
      </c>
      <c r="I10" s="43">
        <v>0</v>
      </c>
      <c r="J10" s="43">
        <v>0</v>
      </c>
      <c r="K10" s="43">
        <v>0</v>
      </c>
      <c r="L10" s="43">
        <v>0</v>
      </c>
      <c r="M10" s="43">
        <v>0</v>
      </c>
      <c r="N10" s="43">
        <v>0</v>
      </c>
      <c r="O10" s="43">
        <v>0</v>
      </c>
      <c r="P10" s="181">
        <f>SUM(D10:O10)</f>
        <v>0</v>
      </c>
      <c r="Q10" s="37"/>
    </row>
    <row r="11" spans="4:16" s="2" customFormat="1" ht="15">
      <c r="D11" s="42"/>
      <c r="E11" s="42"/>
      <c r="F11" s="42"/>
      <c r="G11" s="42"/>
      <c r="H11" s="42"/>
      <c r="I11" s="42"/>
      <c r="J11" s="42"/>
      <c r="K11" s="42"/>
      <c r="L11" s="42"/>
      <c r="M11" s="42"/>
      <c r="N11" s="42"/>
      <c r="O11" s="42"/>
      <c r="P11" s="42"/>
    </row>
    <row r="12" s="2" customFormat="1" ht="15"/>
    <row r="13" s="2" customFormat="1" ht="15"/>
    <row r="14" s="2" customFormat="1" ht="15"/>
    <row r="15" spans="1:14" ht="12.75" customHeight="1">
      <c r="A15" s="481" t="s">
        <v>168</v>
      </c>
      <c r="B15" s="481"/>
      <c r="C15" s="481"/>
      <c r="D15" s="481"/>
      <c r="E15" s="481"/>
      <c r="F15" s="481"/>
      <c r="G15" s="481"/>
      <c r="H15" s="481"/>
      <c r="I15" s="481"/>
      <c r="J15" s="481"/>
      <c r="K15" s="481"/>
      <c r="L15" s="481"/>
      <c r="M15" s="481"/>
      <c r="N15" s="481"/>
    </row>
    <row r="16" spans="1:2" s="2" customFormat="1" ht="15">
      <c r="A16" s="56"/>
      <c r="B16" s="53"/>
    </row>
    <row r="17" spans="1:17" ht="12.75" customHeight="1">
      <c r="A17" s="404" t="s">
        <v>169</v>
      </c>
      <c r="B17" s="404" t="s">
        <v>152</v>
      </c>
      <c r="C17" s="404" t="s">
        <v>170</v>
      </c>
      <c r="D17" s="404" t="s">
        <v>171</v>
      </c>
      <c r="E17" s="235" t="s">
        <v>154</v>
      </c>
      <c r="F17" s="235" t="s">
        <v>154</v>
      </c>
      <c r="G17" s="235" t="s">
        <v>154</v>
      </c>
      <c r="H17" s="235" t="s">
        <v>154</v>
      </c>
      <c r="I17" s="235" t="s">
        <v>154</v>
      </c>
      <c r="J17" s="235" t="s">
        <v>154</v>
      </c>
      <c r="K17" s="235" t="s">
        <v>154</v>
      </c>
      <c r="L17" s="235" t="s">
        <v>154</v>
      </c>
      <c r="M17" s="235" t="s">
        <v>154</v>
      </c>
      <c r="N17" s="235" t="s">
        <v>154</v>
      </c>
      <c r="O17" s="235" t="s">
        <v>154</v>
      </c>
      <c r="P17" s="235" t="s">
        <v>154</v>
      </c>
      <c r="Q17" s="235" t="s">
        <v>154</v>
      </c>
    </row>
    <row r="18" spans="1:17" ht="15">
      <c r="A18" s="364"/>
      <c r="B18" s="404"/>
      <c r="C18" s="404"/>
      <c r="D18" s="404"/>
      <c r="E18" s="237" t="s">
        <v>155</v>
      </c>
      <c r="F18" s="237" t="s">
        <v>156</v>
      </c>
      <c r="G18" s="237" t="s">
        <v>157</v>
      </c>
      <c r="H18" s="237" t="s">
        <v>158</v>
      </c>
      <c r="I18" s="237" t="s">
        <v>159</v>
      </c>
      <c r="J18" s="237" t="s">
        <v>160</v>
      </c>
      <c r="K18" s="237" t="s">
        <v>161</v>
      </c>
      <c r="L18" s="237" t="s">
        <v>162</v>
      </c>
      <c r="M18" s="237" t="s">
        <v>163</v>
      </c>
      <c r="N18" s="237" t="s">
        <v>164</v>
      </c>
      <c r="O18" s="237" t="s">
        <v>165</v>
      </c>
      <c r="P18" s="237" t="s">
        <v>166</v>
      </c>
      <c r="Q18" s="240" t="s">
        <v>167</v>
      </c>
    </row>
    <row r="19" spans="1:17" ht="15">
      <c r="A19" s="245" t="s">
        <v>406</v>
      </c>
      <c r="B19" s="242" t="s">
        <v>275</v>
      </c>
      <c r="C19" s="243" t="s">
        <v>227</v>
      </c>
      <c r="D19" s="236" t="s">
        <v>402</v>
      </c>
      <c r="E19" s="244">
        <v>0.02</v>
      </c>
      <c r="F19" s="241"/>
      <c r="G19" s="241"/>
      <c r="H19" s="241"/>
      <c r="I19" s="241"/>
      <c r="J19" s="241"/>
      <c r="K19" s="241"/>
      <c r="L19" s="241"/>
      <c r="M19" s="241"/>
      <c r="N19" s="241"/>
      <c r="O19" s="241"/>
      <c r="P19" s="241"/>
      <c r="Q19" s="241">
        <v>0.02</v>
      </c>
    </row>
    <row r="20" spans="1:17" ht="15">
      <c r="A20" s="245" t="s">
        <v>614</v>
      </c>
      <c r="B20" s="242" t="s">
        <v>615</v>
      </c>
      <c r="C20" s="239" t="s">
        <v>569</v>
      </c>
      <c r="D20" s="243" t="s">
        <v>227</v>
      </c>
      <c r="E20" s="244"/>
      <c r="F20" s="241"/>
      <c r="G20" s="241"/>
      <c r="H20" s="241"/>
      <c r="I20" s="241"/>
      <c r="J20" s="241"/>
      <c r="K20" s="241"/>
      <c r="L20" s="241"/>
      <c r="M20" s="241">
        <v>0.02</v>
      </c>
      <c r="N20" s="241"/>
      <c r="O20" s="241"/>
      <c r="P20" s="241"/>
      <c r="Q20" s="241">
        <v>0.02</v>
      </c>
    </row>
    <row r="21" spans="1:17" ht="15">
      <c r="A21" s="245" t="s">
        <v>616</v>
      </c>
      <c r="B21" s="242" t="s">
        <v>617</v>
      </c>
      <c r="C21" s="239" t="s">
        <v>569</v>
      </c>
      <c r="D21" s="243" t="s">
        <v>227</v>
      </c>
      <c r="E21" s="244"/>
      <c r="F21" s="241"/>
      <c r="G21" s="241"/>
      <c r="H21" s="241"/>
      <c r="I21" s="241"/>
      <c r="J21" s="241">
        <v>0.034</v>
      </c>
      <c r="K21" s="241"/>
      <c r="L21" s="241"/>
      <c r="M21" s="241"/>
      <c r="N21" s="241"/>
      <c r="O21" s="241"/>
      <c r="P21" s="241"/>
      <c r="Q21" s="241">
        <v>0.034</v>
      </c>
    </row>
    <row r="22" spans="1:17" ht="15">
      <c r="A22" s="245" t="s">
        <v>276</v>
      </c>
      <c r="B22" s="246" t="s">
        <v>277</v>
      </c>
      <c r="C22" s="243" t="s">
        <v>227</v>
      </c>
      <c r="D22" s="243" t="s">
        <v>227</v>
      </c>
      <c r="E22" s="247"/>
      <c r="F22" s="239"/>
      <c r="G22" s="239"/>
      <c r="H22" s="239"/>
      <c r="I22" s="239"/>
      <c r="J22" s="239"/>
      <c r="K22" s="239"/>
      <c r="L22" s="239"/>
      <c r="M22" s="239"/>
      <c r="N22" s="239"/>
      <c r="O22" s="239"/>
      <c r="P22" s="239"/>
      <c r="Q22" s="241">
        <v>0</v>
      </c>
    </row>
    <row r="23" spans="1:17" ht="15">
      <c r="A23" s="245" t="s">
        <v>618</v>
      </c>
      <c r="B23" s="246" t="s">
        <v>619</v>
      </c>
      <c r="C23" s="239" t="s">
        <v>569</v>
      </c>
      <c r="D23" s="243" t="s">
        <v>227</v>
      </c>
      <c r="E23" s="247"/>
      <c r="F23" s="239"/>
      <c r="G23" s="239"/>
      <c r="H23" s="239"/>
      <c r="I23" s="239"/>
      <c r="J23" s="239">
        <v>0.069</v>
      </c>
      <c r="K23" s="239"/>
      <c r="L23" s="239"/>
      <c r="M23" s="239"/>
      <c r="N23" s="239"/>
      <c r="O23" s="239"/>
      <c r="P23" s="239"/>
      <c r="Q23" s="241">
        <v>0.069</v>
      </c>
    </row>
    <row r="24" spans="1:17" ht="15">
      <c r="A24" s="245" t="s">
        <v>278</v>
      </c>
      <c r="B24" s="246" t="s">
        <v>279</v>
      </c>
      <c r="C24" s="243" t="s">
        <v>227</v>
      </c>
      <c r="D24" s="243" t="s">
        <v>227</v>
      </c>
      <c r="E24" s="247"/>
      <c r="F24" s="239"/>
      <c r="G24" s="239"/>
      <c r="H24" s="239"/>
      <c r="I24" s="239"/>
      <c r="J24" s="239"/>
      <c r="K24" s="239"/>
      <c r="L24" s="239"/>
      <c r="M24" s="239"/>
      <c r="N24" s="239"/>
      <c r="O24" s="239"/>
      <c r="P24" s="239"/>
      <c r="Q24" s="241">
        <v>0</v>
      </c>
    </row>
    <row r="25" spans="1:17" ht="15">
      <c r="A25" s="245" t="s">
        <v>280</v>
      </c>
      <c r="B25" s="246" t="s">
        <v>281</v>
      </c>
      <c r="C25" s="243" t="s">
        <v>227</v>
      </c>
      <c r="D25" s="243" t="s">
        <v>227</v>
      </c>
      <c r="E25" s="247"/>
      <c r="F25" s="239"/>
      <c r="G25" s="239"/>
      <c r="H25" s="239"/>
      <c r="I25" s="239"/>
      <c r="J25" s="239"/>
      <c r="K25" s="239"/>
      <c r="L25" s="239"/>
      <c r="M25" s="239"/>
      <c r="N25" s="239"/>
      <c r="O25" s="239"/>
      <c r="P25" s="239">
        <v>1.48</v>
      </c>
      <c r="Q25" s="241">
        <v>1.48</v>
      </c>
    </row>
    <row r="26" spans="1:17" ht="15">
      <c r="A26" s="245" t="s">
        <v>282</v>
      </c>
      <c r="B26" s="248" t="s">
        <v>283</v>
      </c>
      <c r="C26" s="243" t="s">
        <v>227</v>
      </c>
      <c r="D26" s="236" t="s">
        <v>402</v>
      </c>
      <c r="E26" s="247"/>
      <c r="F26" s="239"/>
      <c r="G26" s="239"/>
      <c r="H26" s="239"/>
      <c r="I26" s="239"/>
      <c r="J26" s="239"/>
      <c r="K26" s="239"/>
      <c r="L26" s="239"/>
      <c r="M26" s="239"/>
      <c r="N26" s="239"/>
      <c r="O26" s="239"/>
      <c r="P26" s="239"/>
      <c r="Q26" s="241">
        <v>0</v>
      </c>
    </row>
    <row r="27" spans="1:17" ht="15">
      <c r="A27" s="245" t="s">
        <v>284</v>
      </c>
      <c r="B27" s="248" t="s">
        <v>285</v>
      </c>
      <c r="C27" s="243" t="s">
        <v>227</v>
      </c>
      <c r="D27" s="243" t="s">
        <v>227</v>
      </c>
      <c r="E27" s="247"/>
      <c r="F27" s="239"/>
      <c r="G27" s="239"/>
      <c r="H27" s="239"/>
      <c r="I27" s="239"/>
      <c r="J27" s="239"/>
      <c r="K27" s="239"/>
      <c r="L27" s="239"/>
      <c r="M27" s="239"/>
      <c r="N27" s="239"/>
      <c r="O27" s="239"/>
      <c r="P27" s="239"/>
      <c r="Q27" s="241">
        <v>0</v>
      </c>
    </row>
    <row r="28" spans="1:17" ht="25.5">
      <c r="A28" s="249" t="s">
        <v>286</v>
      </c>
      <c r="B28" s="246" t="s">
        <v>287</v>
      </c>
      <c r="C28" s="243" t="s">
        <v>227</v>
      </c>
      <c r="D28" s="236" t="s">
        <v>402</v>
      </c>
      <c r="E28" s="247"/>
      <c r="F28" s="239"/>
      <c r="G28" s="239"/>
      <c r="H28" s="239"/>
      <c r="I28" s="239">
        <v>0.97</v>
      </c>
      <c r="J28" s="239"/>
      <c r="K28" s="239"/>
      <c r="L28" s="239"/>
      <c r="M28" s="239"/>
      <c r="N28" s="239"/>
      <c r="O28" s="239"/>
      <c r="P28" s="239"/>
      <c r="Q28" s="241">
        <v>0.97</v>
      </c>
    </row>
    <row r="29" spans="1:17" ht="25.5">
      <c r="A29" s="253" t="s">
        <v>620</v>
      </c>
      <c r="B29" s="246" t="s">
        <v>621</v>
      </c>
      <c r="C29" s="243" t="s">
        <v>227</v>
      </c>
      <c r="D29" s="236" t="s">
        <v>402</v>
      </c>
      <c r="E29" s="247"/>
      <c r="F29" s="239"/>
      <c r="G29" s="239"/>
      <c r="H29" s="239"/>
      <c r="I29" s="239"/>
      <c r="J29" s="239">
        <v>0.12</v>
      </c>
      <c r="K29" s="239"/>
      <c r="L29" s="239"/>
      <c r="M29" s="239"/>
      <c r="N29" s="239"/>
      <c r="O29" s="239"/>
      <c r="P29" s="239"/>
      <c r="Q29" s="241">
        <v>0.12</v>
      </c>
    </row>
    <row r="30" spans="1:17" ht="25.5">
      <c r="A30" s="253" t="s">
        <v>622</v>
      </c>
      <c r="B30" s="246" t="s">
        <v>623</v>
      </c>
      <c r="C30" s="243" t="s">
        <v>227</v>
      </c>
      <c r="D30" s="236" t="s">
        <v>402</v>
      </c>
      <c r="E30" s="247"/>
      <c r="F30" s="239"/>
      <c r="G30" s="239"/>
      <c r="H30" s="239"/>
      <c r="I30" s="239"/>
      <c r="J30" s="239">
        <v>0.44</v>
      </c>
      <c r="K30" s="239"/>
      <c r="L30" s="239"/>
      <c r="M30" s="239">
        <v>0.08</v>
      </c>
      <c r="N30" s="239"/>
      <c r="O30" s="239"/>
      <c r="P30" s="239"/>
      <c r="Q30" s="241">
        <v>0.52</v>
      </c>
    </row>
    <row r="31" spans="1:17" ht="15">
      <c r="A31" s="245" t="s">
        <v>288</v>
      </c>
      <c r="B31" s="246" t="s">
        <v>289</v>
      </c>
      <c r="C31" s="243" t="s">
        <v>227</v>
      </c>
      <c r="D31" s="243" t="s">
        <v>227</v>
      </c>
      <c r="E31" s="247"/>
      <c r="F31" s="250"/>
      <c r="G31" s="250"/>
      <c r="H31" s="251"/>
      <c r="I31" s="251"/>
      <c r="J31" s="251"/>
      <c r="K31" s="251"/>
      <c r="L31" s="239"/>
      <c r="M31" s="239"/>
      <c r="N31" s="239"/>
      <c r="O31" s="239"/>
      <c r="P31" s="239"/>
      <c r="Q31" s="241">
        <v>0</v>
      </c>
    </row>
    <row r="32" spans="1:17" ht="15">
      <c r="A32" s="245" t="s">
        <v>624</v>
      </c>
      <c r="B32" s="246" t="s">
        <v>625</v>
      </c>
      <c r="C32" s="243" t="s">
        <v>227</v>
      </c>
      <c r="D32" s="236" t="s">
        <v>402</v>
      </c>
      <c r="E32" s="247"/>
      <c r="F32" s="250"/>
      <c r="G32" s="250"/>
      <c r="H32" s="251"/>
      <c r="I32" s="251"/>
      <c r="J32" s="251">
        <v>0.021</v>
      </c>
      <c r="K32" s="251"/>
      <c r="L32" s="239"/>
      <c r="M32" s="239"/>
      <c r="N32" s="239"/>
      <c r="O32" s="239"/>
      <c r="P32" s="239"/>
      <c r="Q32" s="241">
        <v>0.021</v>
      </c>
    </row>
    <row r="33" spans="1:17" ht="15">
      <c r="A33" s="245" t="s">
        <v>626</v>
      </c>
      <c r="B33" s="246" t="s">
        <v>627</v>
      </c>
      <c r="C33" s="243" t="s">
        <v>227</v>
      </c>
      <c r="D33" s="236" t="s">
        <v>402</v>
      </c>
      <c r="E33" s="247"/>
      <c r="F33" s="250"/>
      <c r="G33" s="250"/>
      <c r="H33" s="251"/>
      <c r="I33" s="251">
        <v>1.27</v>
      </c>
      <c r="J33" s="251"/>
      <c r="K33" s="251"/>
      <c r="L33" s="239"/>
      <c r="M33" s="239"/>
      <c r="N33" s="239"/>
      <c r="O33" s="239"/>
      <c r="P33" s="239"/>
      <c r="Q33" s="241">
        <v>1.27</v>
      </c>
    </row>
    <row r="34" spans="1:17" ht="15">
      <c r="A34" s="245" t="s">
        <v>290</v>
      </c>
      <c r="B34" s="246" t="s">
        <v>291</v>
      </c>
      <c r="C34" s="243" t="s">
        <v>227</v>
      </c>
      <c r="D34" s="243" t="s">
        <v>227</v>
      </c>
      <c r="E34" s="247"/>
      <c r="F34" s="250"/>
      <c r="G34" s="250"/>
      <c r="H34" s="251"/>
      <c r="I34" s="251"/>
      <c r="J34" s="251"/>
      <c r="K34" s="251"/>
      <c r="L34" s="239"/>
      <c r="M34" s="239"/>
      <c r="N34" s="239"/>
      <c r="O34" s="239"/>
      <c r="P34" s="239"/>
      <c r="Q34" s="241">
        <v>0</v>
      </c>
    </row>
    <row r="35" spans="1:17" ht="15">
      <c r="A35" s="249" t="s">
        <v>292</v>
      </c>
      <c r="B35" s="246" t="s">
        <v>293</v>
      </c>
      <c r="C35" s="243" t="s">
        <v>227</v>
      </c>
      <c r="D35" s="236" t="s">
        <v>402</v>
      </c>
      <c r="E35" s="247"/>
      <c r="F35" s="250"/>
      <c r="G35" s="250"/>
      <c r="H35" s="251"/>
      <c r="I35" s="251"/>
      <c r="J35" s="251">
        <v>0.03</v>
      </c>
      <c r="K35" s="251"/>
      <c r="L35" s="239"/>
      <c r="M35" s="239"/>
      <c r="N35" s="239"/>
      <c r="O35" s="239"/>
      <c r="P35" s="239"/>
      <c r="Q35" s="241">
        <v>0.03</v>
      </c>
    </row>
    <row r="36" spans="1:17" ht="15">
      <c r="A36" s="249" t="s">
        <v>565</v>
      </c>
      <c r="B36" s="246" t="s">
        <v>566</v>
      </c>
      <c r="C36" s="243" t="s">
        <v>227</v>
      </c>
      <c r="D36" s="243" t="s">
        <v>227</v>
      </c>
      <c r="E36" s="247"/>
      <c r="F36" s="250"/>
      <c r="G36" s="250"/>
      <c r="H36" s="251"/>
      <c r="I36" s="251"/>
      <c r="J36" s="251"/>
      <c r="K36" s="251"/>
      <c r="L36" s="239"/>
      <c r="M36" s="239"/>
      <c r="N36" s="239"/>
      <c r="O36" s="239"/>
      <c r="P36" s="239"/>
      <c r="Q36" s="241">
        <v>0</v>
      </c>
    </row>
    <row r="37" spans="1:17" ht="15">
      <c r="A37" s="249" t="s">
        <v>567</v>
      </c>
      <c r="B37" s="246" t="s">
        <v>568</v>
      </c>
      <c r="C37" s="243" t="s">
        <v>227</v>
      </c>
      <c r="D37" s="243" t="s">
        <v>227</v>
      </c>
      <c r="E37" s="247"/>
      <c r="F37" s="250"/>
      <c r="G37" s="250"/>
      <c r="H37" s="251"/>
      <c r="I37" s="251"/>
      <c r="J37" s="251"/>
      <c r="K37" s="251"/>
      <c r="L37" s="239"/>
      <c r="M37" s="239"/>
      <c r="N37" s="239"/>
      <c r="O37" s="239"/>
      <c r="P37" s="239"/>
      <c r="Q37" s="241">
        <v>0</v>
      </c>
    </row>
    <row r="38" spans="1:17" ht="15">
      <c r="A38" s="245" t="s">
        <v>294</v>
      </c>
      <c r="B38" s="246" t="s">
        <v>295</v>
      </c>
      <c r="C38" s="243" t="s">
        <v>227</v>
      </c>
      <c r="D38" s="243" t="s">
        <v>227</v>
      </c>
      <c r="E38" s="247"/>
      <c r="F38" s="250"/>
      <c r="G38" s="250"/>
      <c r="H38" s="251"/>
      <c r="I38" s="251"/>
      <c r="J38" s="251"/>
      <c r="K38" s="251"/>
      <c r="L38" s="239"/>
      <c r="M38" s="239"/>
      <c r="N38" s="239"/>
      <c r="O38" s="239"/>
      <c r="P38" s="239"/>
      <c r="Q38" s="241">
        <v>0</v>
      </c>
    </row>
    <row r="39" spans="1:17" ht="25.5">
      <c r="A39" s="249" t="s">
        <v>407</v>
      </c>
      <c r="B39" s="246" t="s">
        <v>296</v>
      </c>
      <c r="C39" s="243" t="s">
        <v>227</v>
      </c>
      <c r="D39" s="243" t="s">
        <v>227</v>
      </c>
      <c r="E39" s="247"/>
      <c r="F39" s="250"/>
      <c r="G39" s="250"/>
      <c r="H39" s="251"/>
      <c r="I39" s="251"/>
      <c r="J39" s="251"/>
      <c r="K39" s="251"/>
      <c r="L39" s="239"/>
      <c r="M39" s="239"/>
      <c r="N39" s="239"/>
      <c r="O39" s="239"/>
      <c r="P39" s="239"/>
      <c r="Q39" s="241">
        <v>0</v>
      </c>
    </row>
    <row r="40" spans="1:17" ht="15">
      <c r="A40" s="249" t="s">
        <v>570</v>
      </c>
      <c r="B40" s="246" t="s">
        <v>571</v>
      </c>
      <c r="C40" s="243" t="s">
        <v>227</v>
      </c>
      <c r="D40" s="243" t="s">
        <v>227</v>
      </c>
      <c r="E40" s="247"/>
      <c r="F40" s="250"/>
      <c r="G40" s="250"/>
      <c r="H40" s="251"/>
      <c r="I40" s="251"/>
      <c r="J40" s="251"/>
      <c r="K40" s="251"/>
      <c r="L40" s="239"/>
      <c r="M40" s="239"/>
      <c r="N40" s="239"/>
      <c r="O40" s="239"/>
      <c r="P40" s="239"/>
      <c r="Q40" s="241">
        <v>0</v>
      </c>
    </row>
    <row r="41" spans="1:17" ht="15">
      <c r="A41" s="245" t="s">
        <v>297</v>
      </c>
      <c r="B41" s="252" t="s">
        <v>298</v>
      </c>
      <c r="C41" s="243" t="s">
        <v>227</v>
      </c>
      <c r="D41" s="243" t="s">
        <v>227</v>
      </c>
      <c r="E41" s="247"/>
      <c r="F41" s="250"/>
      <c r="G41" s="250"/>
      <c r="H41" s="251"/>
      <c r="I41" s="251"/>
      <c r="J41" s="251"/>
      <c r="K41" s="251"/>
      <c r="L41" s="239"/>
      <c r="M41" s="239"/>
      <c r="N41" s="239"/>
      <c r="O41" s="239"/>
      <c r="P41" s="239"/>
      <c r="Q41" s="241">
        <v>0</v>
      </c>
    </row>
    <row r="42" spans="1:17" ht="24.75">
      <c r="A42" s="253" t="s">
        <v>299</v>
      </c>
      <c r="B42" s="246" t="s">
        <v>300</v>
      </c>
      <c r="C42" s="239" t="s">
        <v>569</v>
      </c>
      <c r="D42" s="243" t="s">
        <v>227</v>
      </c>
      <c r="E42" s="251"/>
      <c r="F42" s="250"/>
      <c r="G42" s="250"/>
      <c r="H42" s="251"/>
      <c r="I42" s="251"/>
      <c r="J42" s="251">
        <v>0.12</v>
      </c>
      <c r="K42" s="251"/>
      <c r="L42" s="239"/>
      <c r="M42" s="239"/>
      <c r="N42" s="239"/>
      <c r="O42" s="239"/>
      <c r="P42" s="239"/>
      <c r="Q42" s="241">
        <v>0.12</v>
      </c>
    </row>
    <row r="43" spans="1:17" ht="25.5">
      <c r="A43" s="253" t="s">
        <v>301</v>
      </c>
      <c r="B43" s="242" t="s">
        <v>302</v>
      </c>
      <c r="C43" s="243" t="s">
        <v>227</v>
      </c>
      <c r="D43" s="236" t="s">
        <v>402</v>
      </c>
      <c r="E43" s="251"/>
      <c r="F43" s="250"/>
      <c r="G43" s="250"/>
      <c r="H43" s="251"/>
      <c r="I43" s="251"/>
      <c r="J43" s="251">
        <v>0.2</v>
      </c>
      <c r="K43" s="251"/>
      <c r="L43" s="239"/>
      <c r="M43" s="239"/>
      <c r="N43" s="239"/>
      <c r="O43" s="239"/>
      <c r="P43" s="239"/>
      <c r="Q43" s="241">
        <v>0.2</v>
      </c>
    </row>
    <row r="44" spans="1:17" ht="15">
      <c r="A44" s="238"/>
      <c r="B44" s="238"/>
      <c r="C44" s="238"/>
      <c r="D44" s="238"/>
      <c r="E44" s="238"/>
      <c r="F44" s="238"/>
      <c r="G44" s="238"/>
      <c r="H44" s="238"/>
      <c r="I44" s="238"/>
      <c r="J44" s="238"/>
      <c r="K44" s="238"/>
      <c r="L44" s="238"/>
      <c r="M44" s="238"/>
      <c r="N44" s="238"/>
      <c r="O44" s="238"/>
      <c r="P44" s="238"/>
      <c r="Q44" s="237">
        <v>4.8740000000000006</v>
      </c>
    </row>
    <row r="45" spans="1:17" ht="15">
      <c r="A45" s="234" t="s">
        <v>74</v>
      </c>
      <c r="B45" s="233"/>
      <c r="C45" s="238"/>
      <c r="D45" s="238"/>
      <c r="E45" s="238"/>
      <c r="F45" s="238"/>
      <c r="G45" s="238"/>
      <c r="H45" s="238"/>
      <c r="I45" s="238"/>
      <c r="J45" s="238"/>
      <c r="K45" s="233"/>
      <c r="L45" s="233"/>
      <c r="M45" s="233"/>
      <c r="N45" s="233"/>
      <c r="O45" s="233"/>
      <c r="P45" s="233"/>
      <c r="Q45" s="233"/>
    </row>
    <row r="46" spans="4:9" ht="15">
      <c r="D46" s="42"/>
      <c r="E46" s="42"/>
      <c r="F46" s="42"/>
      <c r="G46" s="42"/>
      <c r="H46" s="42"/>
      <c r="I46" s="42"/>
    </row>
    <row r="47" spans="4:9" ht="15">
      <c r="D47" s="42"/>
      <c r="E47" s="42"/>
      <c r="F47" s="42"/>
      <c r="G47" s="42"/>
      <c r="H47" s="42"/>
      <c r="I47" s="42"/>
    </row>
    <row r="48" spans="4:9" ht="15">
      <c r="D48" s="42"/>
      <c r="E48" s="42"/>
      <c r="F48" s="42"/>
      <c r="G48" s="42"/>
      <c r="H48" s="42"/>
      <c r="I48" s="42"/>
    </row>
    <row r="49" spans="4:9" ht="15">
      <c r="D49" s="42"/>
      <c r="E49" s="42"/>
      <c r="F49" s="42"/>
      <c r="G49" s="42"/>
      <c r="H49" s="42"/>
      <c r="I49" s="42"/>
    </row>
    <row r="50" spans="4:9" ht="15">
      <c r="D50" s="42"/>
      <c r="E50" s="42"/>
      <c r="F50" s="42"/>
      <c r="G50" s="42"/>
      <c r="H50" s="42"/>
      <c r="I50" s="42"/>
    </row>
    <row r="51" spans="4:9" ht="15">
      <c r="D51" s="42"/>
      <c r="E51" s="42"/>
      <c r="F51" s="42"/>
      <c r="G51" s="42"/>
      <c r="H51" s="42"/>
      <c r="I51" s="42"/>
    </row>
    <row r="52" spans="4:9" ht="15">
      <c r="D52" s="42"/>
      <c r="E52" s="42"/>
      <c r="F52" s="42"/>
      <c r="G52" s="42"/>
      <c r="H52" s="42"/>
      <c r="I52" s="42"/>
    </row>
    <row r="53" spans="4:9" ht="15">
      <c r="D53" s="42"/>
      <c r="E53" s="42"/>
      <c r="F53" s="42"/>
      <c r="G53" s="42"/>
      <c r="H53" s="42"/>
      <c r="I53" s="42"/>
    </row>
    <row r="54" spans="4:9" ht="15">
      <c r="D54" s="42"/>
      <c r="E54" s="42"/>
      <c r="F54" s="42"/>
      <c r="G54" s="42"/>
      <c r="H54" s="42"/>
      <c r="I54" s="42"/>
    </row>
    <row r="55" spans="4:9" ht="15">
      <c r="D55" s="42"/>
      <c r="E55" s="42"/>
      <c r="F55" s="42"/>
      <c r="G55" s="42"/>
      <c r="H55" s="42"/>
      <c r="I55" s="42"/>
    </row>
    <row r="56" spans="4:9" ht="15">
      <c r="D56" s="42"/>
      <c r="E56" s="42"/>
      <c r="F56" s="42"/>
      <c r="G56" s="42"/>
      <c r="H56" s="42"/>
      <c r="I56" s="42"/>
    </row>
    <row r="57" spans="4:9" ht="15">
      <c r="D57" s="42"/>
      <c r="E57" s="42"/>
      <c r="F57" s="42"/>
      <c r="G57" s="42"/>
      <c r="H57" s="42"/>
      <c r="I57" s="42"/>
    </row>
    <row r="58" spans="4:9" ht="15">
      <c r="D58" s="42"/>
      <c r="E58" s="42"/>
      <c r="F58" s="42"/>
      <c r="G58" s="42"/>
      <c r="H58" s="42"/>
      <c r="I58" s="42"/>
    </row>
    <row r="59" spans="4:9" ht="15">
      <c r="D59" s="42"/>
      <c r="E59" s="42"/>
      <c r="F59" s="42"/>
      <c r="G59" s="42"/>
      <c r="H59" s="42"/>
      <c r="I59" s="42"/>
    </row>
    <row r="60" spans="4:9" ht="15">
      <c r="D60" s="42"/>
      <c r="E60" s="42"/>
      <c r="F60" s="42"/>
      <c r="G60" s="42"/>
      <c r="H60" s="42"/>
      <c r="I60" s="42"/>
    </row>
    <row r="61" spans="4:9" ht="15">
      <c r="D61" s="42"/>
      <c r="E61" s="42"/>
      <c r="F61" s="42"/>
      <c r="G61" s="42"/>
      <c r="H61" s="42"/>
      <c r="I61" s="42"/>
    </row>
    <row r="62" spans="4:9" ht="15">
      <c r="D62" s="42"/>
      <c r="E62" s="42"/>
      <c r="F62" s="42"/>
      <c r="G62" s="42"/>
      <c r="H62" s="42"/>
      <c r="I62" s="42"/>
    </row>
    <row r="63" spans="4:9" ht="15">
      <c r="D63" s="42"/>
      <c r="E63" s="42"/>
      <c r="F63" s="42"/>
      <c r="G63" s="42"/>
      <c r="H63" s="42"/>
      <c r="I63" s="42"/>
    </row>
    <row r="64" spans="4:9" ht="15">
      <c r="D64" s="42"/>
      <c r="E64" s="42"/>
      <c r="F64" s="42"/>
      <c r="G64" s="42"/>
      <c r="H64" s="42"/>
      <c r="I64" s="42"/>
    </row>
    <row r="65" spans="4:9" ht="15">
      <c r="D65" s="42"/>
      <c r="E65" s="42"/>
      <c r="F65" s="42"/>
      <c r="G65" s="42"/>
      <c r="H65" s="42"/>
      <c r="I65" s="42"/>
    </row>
    <row r="66" spans="4:9" ht="15">
      <c r="D66" s="42"/>
      <c r="E66" s="42"/>
      <c r="F66" s="42"/>
      <c r="G66" s="42"/>
      <c r="H66" s="42"/>
      <c r="I66" s="42"/>
    </row>
    <row r="67" spans="4:9" ht="15">
      <c r="D67" s="42"/>
      <c r="E67" s="42"/>
      <c r="F67" s="42"/>
      <c r="G67" s="42"/>
      <c r="H67" s="42"/>
      <c r="I67" s="42"/>
    </row>
    <row r="68" spans="4:9" ht="15">
      <c r="D68" s="42"/>
      <c r="E68" s="42"/>
      <c r="F68" s="42"/>
      <c r="G68" s="42"/>
      <c r="H68" s="42"/>
      <c r="I68" s="42"/>
    </row>
    <row r="69" spans="4:9" ht="15">
      <c r="D69" s="42"/>
      <c r="E69" s="42"/>
      <c r="F69" s="42"/>
      <c r="G69" s="42"/>
      <c r="H69" s="42"/>
      <c r="I69" s="42"/>
    </row>
    <row r="70" spans="4:9" ht="15">
      <c r="D70" s="42"/>
      <c r="E70" s="42"/>
      <c r="F70" s="42"/>
      <c r="G70" s="42"/>
      <c r="H70" s="42"/>
      <c r="I70" s="42"/>
    </row>
    <row r="71" spans="4:9" ht="15">
      <c r="D71" s="42"/>
      <c r="E71" s="42"/>
      <c r="F71" s="42"/>
      <c r="G71" s="42"/>
      <c r="H71" s="42"/>
      <c r="I71" s="42"/>
    </row>
    <row r="72" spans="4:9" ht="15">
      <c r="D72" s="42"/>
      <c r="E72" s="42"/>
      <c r="F72" s="42"/>
      <c r="G72" s="42"/>
      <c r="H72" s="42"/>
      <c r="I72" s="42"/>
    </row>
    <row r="73" spans="4:9" ht="15">
      <c r="D73" s="42"/>
      <c r="E73" s="42"/>
      <c r="F73" s="42"/>
      <c r="G73" s="42"/>
      <c r="H73" s="42"/>
      <c r="I73" s="42"/>
    </row>
    <row r="74" spans="4:9" ht="15">
      <c r="D74" s="42"/>
      <c r="E74" s="42"/>
      <c r="F74" s="42"/>
      <c r="G74" s="42"/>
      <c r="H74" s="42"/>
      <c r="I74" s="42"/>
    </row>
    <row r="75" spans="4:9" ht="15">
      <c r="D75" s="42"/>
      <c r="E75" s="42"/>
      <c r="F75" s="42"/>
      <c r="G75" s="42"/>
      <c r="H75" s="42"/>
      <c r="I75" s="42"/>
    </row>
    <row r="76" spans="4:9" ht="15">
      <c r="D76" s="42"/>
      <c r="E76" s="42"/>
      <c r="F76" s="42"/>
      <c r="G76" s="42"/>
      <c r="H76" s="42"/>
      <c r="I76" s="42"/>
    </row>
    <row r="77" spans="4:9" ht="15">
      <c r="D77" s="42"/>
      <c r="E77" s="42"/>
      <c r="F77" s="42"/>
      <c r="G77" s="42"/>
      <c r="H77" s="42"/>
      <c r="I77" s="42"/>
    </row>
    <row r="78" spans="4:9" ht="15">
      <c r="D78" s="42"/>
      <c r="E78" s="42"/>
      <c r="F78" s="42"/>
      <c r="G78" s="42"/>
      <c r="H78" s="42"/>
      <c r="I78" s="42"/>
    </row>
    <row r="79" spans="4:9" ht="15">
      <c r="D79" s="42"/>
      <c r="E79" s="42"/>
      <c r="F79" s="42"/>
      <c r="G79" s="42"/>
      <c r="H79" s="42"/>
      <c r="I79" s="42"/>
    </row>
    <row r="80" spans="4:9" ht="15">
      <c r="D80" s="42"/>
      <c r="E80" s="42"/>
      <c r="F80" s="42"/>
      <c r="G80" s="42"/>
      <c r="H80" s="42"/>
      <c r="I80" s="42"/>
    </row>
    <row r="81" spans="4:9" ht="15">
      <c r="D81" s="42"/>
      <c r="E81" s="42"/>
      <c r="F81" s="42"/>
      <c r="G81" s="42"/>
      <c r="H81" s="42"/>
      <c r="I81" s="42"/>
    </row>
    <row r="82" spans="4:9" ht="15">
      <c r="D82" s="42"/>
      <c r="E82" s="42"/>
      <c r="F82" s="42"/>
      <c r="G82" s="42"/>
      <c r="H82" s="42"/>
      <c r="I82" s="42"/>
    </row>
    <row r="83" spans="4:9" ht="15">
      <c r="D83" s="42"/>
      <c r="E83" s="42"/>
      <c r="F83" s="42"/>
      <c r="G83" s="42"/>
      <c r="H83" s="42"/>
      <c r="I83" s="42"/>
    </row>
    <row r="84" spans="4:9" ht="15">
      <c r="D84" s="42"/>
      <c r="E84" s="42"/>
      <c r="F84" s="42"/>
      <c r="G84" s="42"/>
      <c r="H84" s="42"/>
      <c r="I84" s="42"/>
    </row>
    <row r="85" spans="4:9" ht="15">
      <c r="D85" s="42"/>
      <c r="E85" s="42"/>
      <c r="F85" s="42"/>
      <c r="G85" s="42"/>
      <c r="H85" s="42"/>
      <c r="I85" s="42"/>
    </row>
    <row r="86" spans="4:9" ht="15">
      <c r="D86" s="42"/>
      <c r="E86" s="42"/>
      <c r="F86" s="42"/>
      <c r="G86" s="42"/>
      <c r="H86" s="42"/>
      <c r="I86" s="42"/>
    </row>
    <row r="87" spans="4:9" ht="15">
      <c r="D87" s="42"/>
      <c r="E87" s="42"/>
      <c r="F87" s="42"/>
      <c r="G87" s="42"/>
      <c r="H87" s="42"/>
      <c r="I87" s="42"/>
    </row>
    <row r="88" spans="4:9" ht="15">
      <c r="D88" s="42"/>
      <c r="E88" s="42"/>
      <c r="F88" s="42"/>
      <c r="G88" s="42"/>
      <c r="H88" s="42"/>
      <c r="I88" s="42"/>
    </row>
    <row r="89" spans="4:9" ht="15">
      <c r="D89" s="42"/>
      <c r="E89" s="42"/>
      <c r="F89" s="42"/>
      <c r="G89" s="42"/>
      <c r="H89" s="42"/>
      <c r="I89" s="42"/>
    </row>
    <row r="90" spans="4:9" ht="15">
      <c r="D90" s="42"/>
      <c r="E90" s="42"/>
      <c r="F90" s="42"/>
      <c r="G90" s="42"/>
      <c r="H90" s="42"/>
      <c r="I90" s="42"/>
    </row>
    <row r="91" spans="4:9" ht="15">
      <c r="D91" s="42"/>
      <c r="E91" s="42"/>
      <c r="F91" s="42"/>
      <c r="G91" s="42"/>
      <c r="H91" s="42"/>
      <c r="I91" s="42"/>
    </row>
    <row r="92" spans="4:9" ht="15">
      <c r="D92" s="42"/>
      <c r="E92" s="42"/>
      <c r="F92" s="42"/>
      <c r="G92" s="42"/>
      <c r="H92" s="42"/>
      <c r="I92" s="42"/>
    </row>
    <row r="93" spans="4:9" ht="15">
      <c r="D93" s="42"/>
      <c r="E93" s="42"/>
      <c r="F93" s="42"/>
      <c r="G93" s="42"/>
      <c r="H93" s="42"/>
      <c r="I93" s="42"/>
    </row>
    <row r="94" spans="4:9" ht="15">
      <c r="D94" s="42"/>
      <c r="E94" s="42"/>
      <c r="F94" s="42"/>
      <c r="G94" s="42"/>
      <c r="H94" s="42"/>
      <c r="I94" s="42"/>
    </row>
    <row r="95" spans="4:9" ht="15">
      <c r="D95" s="42"/>
      <c r="E95" s="42"/>
      <c r="F95" s="42"/>
      <c r="G95" s="42"/>
      <c r="H95" s="42"/>
      <c r="I95" s="42"/>
    </row>
    <row r="96" spans="4:9" ht="15">
      <c r="D96" s="42"/>
      <c r="E96" s="42"/>
      <c r="F96" s="42"/>
      <c r="G96" s="42"/>
      <c r="H96" s="42"/>
      <c r="I96" s="42"/>
    </row>
    <row r="97" spans="4:9" ht="15">
      <c r="D97" s="42"/>
      <c r="E97" s="42"/>
      <c r="F97" s="42"/>
      <c r="G97" s="42"/>
      <c r="H97" s="42"/>
      <c r="I97" s="42"/>
    </row>
    <row r="98" spans="4:9" ht="15">
      <c r="D98" s="42"/>
      <c r="E98" s="42"/>
      <c r="F98" s="42"/>
      <c r="G98" s="42"/>
      <c r="H98" s="42"/>
      <c r="I98" s="42"/>
    </row>
    <row r="99" spans="4:9" ht="15">
      <c r="D99" s="42"/>
      <c r="E99" s="42"/>
      <c r="F99" s="42"/>
      <c r="G99" s="42"/>
      <c r="H99" s="42"/>
      <c r="I99" s="42"/>
    </row>
    <row r="100" spans="4:9" ht="15">
      <c r="D100" s="42"/>
      <c r="E100" s="42"/>
      <c r="F100" s="42"/>
      <c r="G100" s="42"/>
      <c r="H100" s="42"/>
      <c r="I100" s="42"/>
    </row>
    <row r="101" spans="4:9" ht="15">
      <c r="D101" s="42"/>
      <c r="E101" s="42"/>
      <c r="F101" s="42"/>
      <c r="G101" s="42"/>
      <c r="H101" s="42"/>
      <c r="I101" s="42"/>
    </row>
    <row r="102" spans="4:9" ht="15">
      <c r="D102" s="42"/>
      <c r="E102" s="42"/>
      <c r="F102" s="42"/>
      <c r="G102" s="42"/>
      <c r="H102" s="42"/>
      <c r="I102" s="42"/>
    </row>
    <row r="103" spans="4:9" ht="15">
      <c r="D103" s="42"/>
      <c r="E103" s="42"/>
      <c r="F103" s="42"/>
      <c r="G103" s="42"/>
      <c r="H103" s="42"/>
      <c r="I103" s="42"/>
    </row>
    <row r="104" spans="4:9" ht="15">
      <c r="D104" s="42"/>
      <c r="E104" s="42"/>
      <c r="F104" s="42"/>
      <c r="G104" s="42"/>
      <c r="H104" s="42"/>
      <c r="I104" s="42"/>
    </row>
    <row r="105" spans="4:9" ht="15">
      <c r="D105" s="42"/>
      <c r="E105" s="42"/>
      <c r="F105" s="42"/>
      <c r="G105" s="42"/>
      <c r="H105" s="42"/>
      <c r="I105" s="42"/>
    </row>
    <row r="106" spans="4:9" ht="15">
      <c r="D106" s="42"/>
      <c r="E106" s="42"/>
      <c r="F106" s="42"/>
      <c r="G106" s="42"/>
      <c r="H106" s="42"/>
      <c r="I106" s="42"/>
    </row>
    <row r="107" spans="4:9" ht="15">
      <c r="D107" s="42"/>
      <c r="E107" s="42"/>
      <c r="F107" s="42"/>
      <c r="G107" s="42"/>
      <c r="H107" s="42"/>
      <c r="I107" s="42"/>
    </row>
    <row r="108" spans="4:9" ht="15">
      <c r="D108" s="42"/>
      <c r="E108" s="42"/>
      <c r="F108" s="42"/>
      <c r="G108" s="42"/>
      <c r="H108" s="42"/>
      <c r="I108" s="42"/>
    </row>
    <row r="109" spans="4:9" ht="15">
      <c r="D109" s="42"/>
      <c r="E109" s="42"/>
      <c r="F109" s="42"/>
      <c r="G109" s="42"/>
      <c r="H109" s="42"/>
      <c r="I109" s="42"/>
    </row>
    <row r="110" spans="4:9" ht="15">
      <c r="D110" s="42"/>
      <c r="E110" s="42"/>
      <c r="F110" s="42"/>
      <c r="G110" s="42"/>
      <c r="H110" s="42"/>
      <c r="I110" s="42"/>
    </row>
    <row r="111" spans="4:9" ht="15">
      <c r="D111" s="42"/>
      <c r="E111" s="42"/>
      <c r="F111" s="42"/>
      <c r="G111" s="42"/>
      <c r="H111" s="42"/>
      <c r="I111" s="42"/>
    </row>
    <row r="112" spans="4:9" ht="15">
      <c r="D112" s="42"/>
      <c r="E112" s="42"/>
      <c r="F112" s="42"/>
      <c r="G112" s="42"/>
      <c r="H112" s="42"/>
      <c r="I112" s="42"/>
    </row>
    <row r="113" spans="4:9" ht="15">
      <c r="D113" s="42"/>
      <c r="E113" s="42"/>
      <c r="F113" s="42"/>
      <c r="G113" s="42"/>
      <c r="H113" s="42"/>
      <c r="I113" s="42"/>
    </row>
    <row r="114" spans="4:9" ht="15">
      <c r="D114" s="42"/>
      <c r="E114" s="42"/>
      <c r="F114" s="42"/>
      <c r="G114" s="42"/>
      <c r="H114" s="42"/>
      <c r="I114" s="42"/>
    </row>
    <row r="115" spans="4:9" ht="15">
      <c r="D115" s="42"/>
      <c r="E115" s="42"/>
      <c r="F115" s="42"/>
      <c r="G115" s="42"/>
      <c r="H115" s="42"/>
      <c r="I115" s="42"/>
    </row>
    <row r="116" spans="4:9" ht="15">
      <c r="D116" s="42"/>
      <c r="E116" s="42"/>
      <c r="F116" s="42"/>
      <c r="G116" s="42"/>
      <c r="H116" s="42"/>
      <c r="I116" s="42"/>
    </row>
    <row r="117" spans="4:9" ht="15">
      <c r="D117" s="42"/>
      <c r="E117" s="42"/>
      <c r="F117" s="42"/>
      <c r="G117" s="42"/>
      <c r="H117" s="42"/>
      <c r="I117" s="42"/>
    </row>
    <row r="118" spans="4:9" ht="15">
      <c r="D118" s="42"/>
      <c r="E118" s="42"/>
      <c r="F118" s="42"/>
      <c r="G118" s="42"/>
      <c r="H118" s="42"/>
      <c r="I118" s="42"/>
    </row>
    <row r="119" spans="4:9" ht="15">
      <c r="D119" s="42"/>
      <c r="E119" s="42"/>
      <c r="F119" s="42"/>
      <c r="G119" s="42"/>
      <c r="H119" s="42"/>
      <c r="I119" s="42"/>
    </row>
    <row r="120" spans="4:9" ht="15">
      <c r="D120" s="42"/>
      <c r="E120" s="42"/>
      <c r="F120" s="42"/>
      <c r="G120" s="42"/>
      <c r="H120" s="42"/>
      <c r="I120" s="42"/>
    </row>
    <row r="121" spans="4:9" ht="15">
      <c r="D121" s="42"/>
      <c r="E121" s="42"/>
      <c r="F121" s="42"/>
      <c r="G121" s="42"/>
      <c r="H121" s="42"/>
      <c r="I121" s="42"/>
    </row>
    <row r="122" spans="4:9" ht="15">
      <c r="D122" s="42"/>
      <c r="E122" s="42"/>
      <c r="F122" s="42"/>
      <c r="G122" s="42"/>
      <c r="H122" s="42"/>
      <c r="I122" s="42"/>
    </row>
    <row r="123" spans="4:9" ht="15">
      <c r="D123" s="42"/>
      <c r="E123" s="42"/>
      <c r="F123" s="42"/>
      <c r="G123" s="42"/>
      <c r="H123" s="42"/>
      <c r="I123" s="42"/>
    </row>
    <row r="124" spans="4:9" ht="15">
      <c r="D124" s="42"/>
      <c r="E124" s="42"/>
      <c r="F124" s="42"/>
      <c r="G124" s="42"/>
      <c r="H124" s="42"/>
      <c r="I124" s="42"/>
    </row>
    <row r="125" spans="4:9" ht="15">
      <c r="D125" s="42"/>
      <c r="E125" s="42"/>
      <c r="F125" s="42"/>
      <c r="G125" s="42"/>
      <c r="H125" s="42"/>
      <c r="I125" s="42"/>
    </row>
    <row r="126" spans="4:9" ht="15">
      <c r="D126" s="42"/>
      <c r="E126" s="42"/>
      <c r="F126" s="42"/>
      <c r="G126" s="42"/>
      <c r="H126" s="42"/>
      <c r="I126" s="42"/>
    </row>
    <row r="127" spans="4:9" ht="15">
      <c r="D127" s="42"/>
      <c r="E127" s="42"/>
      <c r="F127" s="42"/>
      <c r="G127" s="42"/>
      <c r="H127" s="42"/>
      <c r="I127" s="42"/>
    </row>
    <row r="128" spans="4:9" ht="15">
      <c r="D128" s="42"/>
      <c r="E128" s="42"/>
      <c r="F128" s="42"/>
      <c r="G128" s="42"/>
      <c r="H128" s="42"/>
      <c r="I128" s="42"/>
    </row>
    <row r="129" spans="4:9" ht="15">
      <c r="D129" s="42"/>
      <c r="E129" s="42"/>
      <c r="F129" s="42"/>
      <c r="G129" s="42"/>
      <c r="H129" s="42"/>
      <c r="I129" s="42"/>
    </row>
    <row r="130" spans="4:9" ht="15">
      <c r="D130" s="42"/>
      <c r="E130" s="42"/>
      <c r="F130" s="42"/>
      <c r="G130" s="42"/>
      <c r="H130" s="42"/>
      <c r="I130" s="42"/>
    </row>
    <row r="131" spans="4:9" ht="15">
      <c r="D131" s="42"/>
      <c r="E131" s="42"/>
      <c r="F131" s="42"/>
      <c r="G131" s="42"/>
      <c r="H131" s="42"/>
      <c r="I131" s="42"/>
    </row>
    <row r="132" spans="4:9" ht="15">
      <c r="D132" s="42"/>
      <c r="E132" s="42"/>
      <c r="F132" s="42"/>
      <c r="G132" s="42"/>
      <c r="H132" s="42"/>
      <c r="I132" s="42"/>
    </row>
    <row r="133" spans="4:9" ht="15">
      <c r="D133" s="42"/>
      <c r="E133" s="42"/>
      <c r="F133" s="42"/>
      <c r="G133" s="42"/>
      <c r="H133" s="42"/>
      <c r="I133" s="42"/>
    </row>
    <row r="134" spans="4:9" ht="15">
      <c r="D134" s="42"/>
      <c r="E134" s="42"/>
      <c r="F134" s="42"/>
      <c r="G134" s="42"/>
      <c r="H134" s="42"/>
      <c r="I134" s="42"/>
    </row>
    <row r="135" spans="4:9" ht="15">
      <c r="D135" s="42"/>
      <c r="E135" s="42"/>
      <c r="F135" s="42"/>
      <c r="G135" s="42"/>
      <c r="H135" s="42"/>
      <c r="I135" s="42"/>
    </row>
    <row r="136" spans="4:9" ht="15">
      <c r="D136" s="42"/>
      <c r="E136" s="42"/>
      <c r="F136" s="42"/>
      <c r="G136" s="42"/>
      <c r="H136" s="42"/>
      <c r="I136" s="42"/>
    </row>
    <row r="137" spans="4:9" ht="15">
      <c r="D137" s="42"/>
      <c r="E137" s="42"/>
      <c r="F137" s="42"/>
      <c r="G137" s="42"/>
      <c r="H137" s="42"/>
      <c r="I137" s="42"/>
    </row>
    <row r="138" spans="4:9" ht="15">
      <c r="D138" s="42"/>
      <c r="E138" s="42"/>
      <c r="F138" s="42"/>
      <c r="G138" s="42"/>
      <c r="H138" s="42"/>
      <c r="I138" s="42"/>
    </row>
    <row r="139" spans="4:9" ht="15">
      <c r="D139" s="42"/>
      <c r="E139" s="42"/>
      <c r="F139" s="42"/>
      <c r="G139" s="42"/>
      <c r="H139" s="42"/>
      <c r="I139" s="42"/>
    </row>
    <row r="140" spans="4:9" ht="15">
      <c r="D140" s="42"/>
      <c r="E140" s="42"/>
      <c r="F140" s="42"/>
      <c r="G140" s="42"/>
      <c r="H140" s="42"/>
      <c r="I140" s="42"/>
    </row>
    <row r="141" spans="4:9" ht="15">
      <c r="D141" s="42"/>
      <c r="E141" s="42"/>
      <c r="F141" s="42"/>
      <c r="G141" s="42"/>
      <c r="H141" s="42"/>
      <c r="I141" s="42"/>
    </row>
    <row r="142" spans="4:9" ht="15">
      <c r="D142" s="42"/>
      <c r="E142" s="42"/>
      <c r="F142" s="42"/>
      <c r="G142" s="42"/>
      <c r="H142" s="42"/>
      <c r="I142" s="42"/>
    </row>
    <row r="143" spans="4:9" ht="15">
      <c r="D143" s="42"/>
      <c r="E143" s="42"/>
      <c r="F143" s="42"/>
      <c r="G143" s="42"/>
      <c r="H143" s="42"/>
      <c r="I143" s="42"/>
    </row>
    <row r="144" spans="4:9" ht="15">
      <c r="D144" s="42"/>
      <c r="E144" s="42"/>
      <c r="F144" s="42"/>
      <c r="G144" s="42"/>
      <c r="H144" s="42"/>
      <c r="I144" s="42"/>
    </row>
    <row r="145" spans="4:9" ht="15">
      <c r="D145" s="42"/>
      <c r="E145" s="42"/>
      <c r="F145" s="42"/>
      <c r="G145" s="42"/>
      <c r="H145" s="42"/>
      <c r="I145" s="42"/>
    </row>
    <row r="146" spans="4:9" ht="15">
      <c r="D146" s="42"/>
      <c r="E146" s="42"/>
      <c r="F146" s="42"/>
      <c r="G146" s="42"/>
      <c r="H146" s="42"/>
      <c r="I146" s="42"/>
    </row>
    <row r="147" spans="4:9" ht="15">
      <c r="D147" s="42"/>
      <c r="E147" s="42"/>
      <c r="F147" s="42"/>
      <c r="G147" s="42"/>
      <c r="H147" s="42"/>
      <c r="I147" s="42"/>
    </row>
    <row r="148" spans="4:9" ht="15">
      <c r="D148" s="42"/>
      <c r="E148" s="42"/>
      <c r="F148" s="42"/>
      <c r="G148" s="42"/>
      <c r="H148" s="42"/>
      <c r="I148" s="42"/>
    </row>
    <row r="149" spans="4:9" ht="15">
      <c r="D149" s="42"/>
      <c r="E149" s="42"/>
      <c r="F149" s="42"/>
      <c r="G149" s="42"/>
      <c r="H149" s="42"/>
      <c r="I149" s="42"/>
    </row>
    <row r="150" spans="4:9" ht="15">
      <c r="D150" s="42"/>
      <c r="E150" s="42"/>
      <c r="F150" s="42"/>
      <c r="G150" s="42"/>
      <c r="H150" s="42"/>
      <c r="I150" s="42"/>
    </row>
    <row r="151" spans="4:9" ht="15">
      <c r="D151" s="42"/>
      <c r="E151" s="42"/>
      <c r="F151" s="42"/>
      <c r="G151" s="42"/>
      <c r="H151" s="42"/>
      <c r="I151" s="42"/>
    </row>
    <row r="152" spans="4:9" ht="15">
      <c r="D152" s="42"/>
      <c r="E152" s="42"/>
      <c r="F152" s="42"/>
      <c r="G152" s="42"/>
      <c r="H152" s="42"/>
      <c r="I152" s="42"/>
    </row>
    <row r="153" spans="4:9" ht="15">
      <c r="D153" s="42"/>
      <c r="E153" s="42"/>
      <c r="F153" s="42"/>
      <c r="G153" s="42"/>
      <c r="H153" s="42"/>
      <c r="I153" s="42"/>
    </row>
    <row r="154" spans="4:9" ht="15">
      <c r="D154" s="42"/>
      <c r="E154" s="42"/>
      <c r="F154" s="42"/>
      <c r="G154" s="42"/>
      <c r="H154" s="42"/>
      <c r="I154" s="42"/>
    </row>
    <row r="155" spans="4:9" ht="15">
      <c r="D155" s="42"/>
      <c r="E155" s="42"/>
      <c r="F155" s="42"/>
      <c r="G155" s="42"/>
      <c r="H155" s="42"/>
      <c r="I155" s="42"/>
    </row>
    <row r="156" spans="4:9" ht="15">
      <c r="D156" s="42"/>
      <c r="E156" s="42"/>
      <c r="F156" s="42"/>
      <c r="G156" s="42"/>
      <c r="H156" s="42"/>
      <c r="I156" s="42"/>
    </row>
    <row r="157" spans="4:9" ht="15">
      <c r="D157" s="42"/>
      <c r="E157" s="42"/>
      <c r="F157" s="42"/>
      <c r="G157" s="42"/>
      <c r="H157" s="42"/>
      <c r="I157" s="42"/>
    </row>
    <row r="158" spans="4:9" ht="15">
      <c r="D158" s="42"/>
      <c r="E158" s="42"/>
      <c r="F158" s="42"/>
      <c r="G158" s="42"/>
      <c r="H158" s="42"/>
      <c r="I158" s="42"/>
    </row>
    <row r="159" spans="4:9" ht="15">
      <c r="D159" s="42"/>
      <c r="E159" s="42"/>
      <c r="F159" s="42"/>
      <c r="G159" s="42"/>
      <c r="H159" s="42"/>
      <c r="I159" s="42"/>
    </row>
    <row r="160" spans="4:9" ht="15">
      <c r="D160" s="42"/>
      <c r="E160" s="42"/>
      <c r="F160" s="42"/>
      <c r="G160" s="42"/>
      <c r="H160" s="42"/>
      <c r="I160" s="42"/>
    </row>
    <row r="161" spans="4:9" ht="15">
      <c r="D161" s="42"/>
      <c r="E161" s="42"/>
      <c r="F161" s="42"/>
      <c r="G161" s="42"/>
      <c r="H161" s="42"/>
      <c r="I161" s="42"/>
    </row>
    <row r="162" spans="4:9" ht="15">
      <c r="D162" s="42"/>
      <c r="E162" s="42"/>
      <c r="F162" s="42"/>
      <c r="G162" s="42"/>
      <c r="H162" s="42"/>
      <c r="I162" s="42"/>
    </row>
    <row r="163" spans="4:9" ht="15">
      <c r="D163" s="42"/>
      <c r="E163" s="42"/>
      <c r="F163" s="42"/>
      <c r="G163" s="42"/>
      <c r="H163" s="42"/>
      <c r="I163" s="42"/>
    </row>
    <row r="164" spans="4:9" ht="15">
      <c r="D164" s="42"/>
      <c r="E164" s="42"/>
      <c r="F164" s="42"/>
      <c r="G164" s="42"/>
      <c r="H164" s="42"/>
      <c r="I164" s="42"/>
    </row>
    <row r="165" spans="4:9" ht="15">
      <c r="D165" s="42"/>
      <c r="E165" s="42"/>
      <c r="F165" s="42"/>
      <c r="G165" s="42"/>
      <c r="H165" s="42"/>
      <c r="I165" s="42"/>
    </row>
    <row r="166" spans="4:9" ht="15">
      <c r="D166" s="42"/>
      <c r="E166" s="42"/>
      <c r="F166" s="42"/>
      <c r="G166" s="42"/>
      <c r="H166" s="42"/>
      <c r="I166" s="42"/>
    </row>
    <row r="167" spans="4:9" ht="15">
      <c r="D167" s="42"/>
      <c r="E167" s="42"/>
      <c r="F167" s="42"/>
      <c r="G167" s="42"/>
      <c r="H167" s="42"/>
      <c r="I167" s="42"/>
    </row>
    <row r="168" spans="4:9" ht="15">
      <c r="D168" s="42"/>
      <c r="E168" s="42"/>
      <c r="F168" s="42"/>
      <c r="G168" s="42"/>
      <c r="H168" s="42"/>
      <c r="I168" s="42"/>
    </row>
    <row r="169" spans="4:9" ht="15">
      <c r="D169" s="42"/>
      <c r="E169" s="42"/>
      <c r="F169" s="42"/>
      <c r="G169" s="42"/>
      <c r="H169" s="42"/>
      <c r="I169" s="42"/>
    </row>
  </sheetData>
  <sheetProtection/>
  <mergeCells count="12">
    <mergeCell ref="A10:C10"/>
    <mergeCell ref="A1:N1"/>
    <mergeCell ref="A3:N3"/>
    <mergeCell ref="A5:N5"/>
    <mergeCell ref="A8:A9"/>
    <mergeCell ref="B8:B9"/>
    <mergeCell ref="C8:C9"/>
    <mergeCell ref="A15:N15"/>
    <mergeCell ref="A17:A18"/>
    <mergeCell ref="B17:B18"/>
    <mergeCell ref="C17:C18"/>
    <mergeCell ref="D17:D18"/>
  </mergeCells>
  <printOptions/>
  <pageMargins left="0.39370078740157505" right="0.39370078740157505" top="0.6893700787401581" bottom="0.6893700787401581" header="0.39370078740157505" footer="0.39370078740157505"/>
  <pageSetup fitToHeight="0" fitToWidth="0" horizontalDpi="600" verticalDpi="6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A1:S208"/>
  <sheetViews>
    <sheetView zoomScale="85" zoomScaleNormal="85" zoomScalePageLayoutView="0" workbookViewId="0" topLeftCell="A1">
      <selection activeCell="I16" sqref="I16"/>
    </sheetView>
  </sheetViews>
  <sheetFormatPr defaultColWidth="9.00390625" defaultRowHeight="14.25"/>
  <cols>
    <col min="1" max="1" width="21.00390625" style="234" customWidth="1"/>
    <col min="2" max="2" width="24.375" style="234" customWidth="1"/>
    <col min="3" max="3" width="22.00390625" style="234" customWidth="1"/>
    <col min="4" max="4" width="9.25390625" style="234" customWidth="1"/>
    <col min="5" max="5" width="3.125" style="234" customWidth="1"/>
    <col min="6" max="7" width="28.375" style="234" customWidth="1"/>
    <col min="8" max="8" width="10.25390625" style="234" customWidth="1"/>
    <col min="9" max="9" width="18.25390625" style="234" customWidth="1"/>
    <col min="10" max="16384" width="8.50390625" style="234" customWidth="1"/>
  </cols>
  <sheetData>
    <row r="1" spans="1:12" ht="15">
      <c r="A1" s="359" t="s">
        <v>20</v>
      </c>
      <c r="B1" s="359"/>
      <c r="C1" s="359"/>
      <c r="D1" s="359"/>
      <c r="E1" s="359"/>
      <c r="F1" s="359"/>
      <c r="G1" s="359"/>
      <c r="H1" s="6"/>
      <c r="I1" s="6"/>
      <c r="J1" s="6"/>
      <c r="K1" s="6"/>
      <c r="L1" s="6"/>
    </row>
    <row r="2" ht="18">
      <c r="A2" s="84"/>
    </row>
    <row r="3" spans="1:7" ht="15">
      <c r="A3" s="514" t="s">
        <v>172</v>
      </c>
      <c r="B3" s="514"/>
      <c r="C3" s="514"/>
      <c r="D3" s="514"/>
      <c r="E3" s="514"/>
      <c r="F3" s="514"/>
      <c r="G3" s="514"/>
    </row>
    <row r="4" ht="15">
      <c r="A4" s="58"/>
    </row>
    <row r="5" spans="1:7" ht="15">
      <c r="A5" s="485" t="s">
        <v>173</v>
      </c>
      <c r="B5" s="485"/>
      <c r="C5" s="485"/>
      <c r="D5" s="485"/>
      <c r="E5" s="485"/>
      <c r="F5" s="485"/>
      <c r="G5" s="485"/>
    </row>
    <row r="6" spans="1:6" ht="15">
      <c r="A6" s="58"/>
      <c r="B6" s="7"/>
      <c r="C6" s="7"/>
      <c r="D6" s="7"/>
      <c r="E6" s="7"/>
      <c r="F6" s="7"/>
    </row>
    <row r="7" spans="1:6" ht="30.75" customHeight="1">
      <c r="A7" s="381" t="s">
        <v>174</v>
      </c>
      <c r="B7" s="381"/>
      <c r="C7" s="381"/>
      <c r="D7" s="264"/>
      <c r="E7" s="264"/>
      <c r="F7" s="227" t="s">
        <v>241</v>
      </c>
    </row>
    <row r="8" spans="1:6" ht="15">
      <c r="A8" s="381" t="s">
        <v>175</v>
      </c>
      <c r="B8" s="381"/>
      <c r="C8" s="381"/>
      <c r="D8" s="264"/>
      <c r="E8" s="264"/>
      <c r="F8" s="331" t="s">
        <v>729</v>
      </c>
    </row>
    <row r="10" spans="1:3" s="234" customFormat="1" ht="45">
      <c r="A10" s="269" t="s">
        <v>176</v>
      </c>
      <c r="B10" s="326" t="s">
        <v>728</v>
      </c>
      <c r="C10" s="265" t="s">
        <v>488</v>
      </c>
    </row>
    <row r="11" spans="6:7" s="234" customFormat="1" ht="15">
      <c r="F11" s="59"/>
      <c r="G11" s="46"/>
    </row>
    <row r="12" spans="1:17" s="234" customFormat="1" ht="18.75" customHeight="1">
      <c r="A12" s="404" t="s">
        <v>177</v>
      </c>
      <c r="B12" s="404" t="s">
        <v>178</v>
      </c>
      <c r="C12" s="404" t="s">
        <v>489</v>
      </c>
      <c r="D12" s="364" t="s">
        <v>490</v>
      </c>
      <c r="E12" s="511" t="s">
        <v>727</v>
      </c>
      <c r="F12" s="512"/>
      <c r="G12" s="513"/>
      <c r="J12" s="238"/>
      <c r="K12" s="238"/>
      <c r="L12" s="238"/>
      <c r="M12" s="238"/>
      <c r="N12" s="238"/>
      <c r="O12" s="238"/>
      <c r="P12" s="238"/>
      <c r="Q12" s="238"/>
    </row>
    <row r="13" spans="1:16" s="234" customFormat="1" ht="54" customHeight="1">
      <c r="A13" s="404"/>
      <c r="B13" s="404"/>
      <c r="C13" s="404"/>
      <c r="D13" s="505"/>
      <c r="E13" s="509"/>
      <c r="F13" s="510"/>
      <c r="G13" s="201" t="s">
        <v>492</v>
      </c>
      <c r="J13" s="238"/>
      <c r="K13" s="238"/>
      <c r="L13" s="238"/>
      <c r="M13" s="238"/>
      <c r="N13" s="238"/>
      <c r="O13" s="238"/>
      <c r="P13" s="238"/>
    </row>
    <row r="14" spans="1:16" s="234" customFormat="1" ht="22.5" customHeight="1">
      <c r="A14" s="500" t="s">
        <v>493</v>
      </c>
      <c r="B14" s="274" t="s">
        <v>428</v>
      </c>
      <c r="C14" s="312" t="s">
        <v>227</v>
      </c>
      <c r="D14" s="312" t="s">
        <v>494</v>
      </c>
      <c r="E14" s="299"/>
      <c r="F14" s="308">
        <v>7.72</v>
      </c>
      <c r="G14" s="172" t="s">
        <v>430</v>
      </c>
      <c r="J14" s="238"/>
      <c r="K14" s="238"/>
      <c r="L14" s="238"/>
      <c r="M14" s="238"/>
      <c r="N14" s="238"/>
      <c r="O14" s="238"/>
      <c r="P14" s="238"/>
    </row>
    <row r="15" spans="1:16" s="234" customFormat="1" ht="45.75" customHeight="1">
      <c r="A15" s="501"/>
      <c r="B15" s="330" t="s">
        <v>432</v>
      </c>
      <c r="C15" s="312" t="s">
        <v>227</v>
      </c>
      <c r="D15" s="309" t="s">
        <v>227</v>
      </c>
      <c r="E15" s="299"/>
      <c r="F15" s="308" t="s">
        <v>495</v>
      </c>
      <c r="G15" s="305" t="s">
        <v>430</v>
      </c>
      <c r="J15" s="238"/>
      <c r="K15" s="238"/>
      <c r="L15" s="238"/>
      <c r="M15" s="238"/>
      <c r="N15" s="238"/>
      <c r="O15" s="238"/>
      <c r="P15" s="238"/>
    </row>
    <row r="16" spans="1:16" s="234" customFormat="1" ht="45.75" customHeight="1">
      <c r="A16" s="501"/>
      <c r="B16" s="330" t="s">
        <v>435</v>
      </c>
      <c r="C16" s="309" t="s">
        <v>227</v>
      </c>
      <c r="D16" s="309" t="s">
        <v>227</v>
      </c>
      <c r="E16" s="299"/>
      <c r="F16" s="308" t="s">
        <v>496</v>
      </c>
      <c r="G16" s="305" t="s">
        <v>430</v>
      </c>
      <c r="J16" s="238"/>
      <c r="K16" s="238"/>
      <c r="L16" s="238"/>
      <c r="M16" s="238"/>
      <c r="N16" s="238"/>
      <c r="O16" s="238"/>
      <c r="P16" s="238"/>
    </row>
    <row r="17" spans="1:16" s="234" customFormat="1" ht="30" customHeight="1">
      <c r="A17" s="501"/>
      <c r="B17" s="329" t="s">
        <v>497</v>
      </c>
      <c r="C17" s="317" t="s">
        <v>227</v>
      </c>
      <c r="D17" s="317" t="s">
        <v>498</v>
      </c>
      <c r="E17" s="299"/>
      <c r="F17" s="308">
        <v>680</v>
      </c>
      <c r="G17" s="305" t="s">
        <v>430</v>
      </c>
      <c r="J17" s="238"/>
      <c r="K17" s="238"/>
      <c r="L17" s="238"/>
      <c r="M17" s="238"/>
      <c r="N17" s="238"/>
      <c r="O17" s="238"/>
      <c r="P17" s="238"/>
    </row>
    <row r="18" spans="1:16" s="234" customFormat="1" ht="19.5" customHeight="1">
      <c r="A18" s="501"/>
      <c r="B18" s="92" t="s">
        <v>499</v>
      </c>
      <c r="C18" s="317" t="s">
        <v>227</v>
      </c>
      <c r="D18" s="312" t="s">
        <v>500</v>
      </c>
      <c r="E18" s="299"/>
      <c r="F18" s="308">
        <v>524</v>
      </c>
      <c r="G18" s="305" t="s">
        <v>430</v>
      </c>
      <c r="J18" s="238"/>
      <c r="K18" s="238"/>
      <c r="L18" s="238"/>
      <c r="M18" s="238"/>
      <c r="N18" s="238"/>
      <c r="O18" s="238"/>
      <c r="P18" s="238"/>
    </row>
    <row r="19" spans="1:16" s="234" customFormat="1" ht="19.5" customHeight="1">
      <c r="A19" s="501"/>
      <c r="B19" s="92" t="s">
        <v>501</v>
      </c>
      <c r="C19" s="317" t="s">
        <v>227</v>
      </c>
      <c r="D19" s="312" t="s">
        <v>502</v>
      </c>
      <c r="E19" s="299"/>
      <c r="F19" s="308">
        <v>48</v>
      </c>
      <c r="G19" s="173" t="s">
        <v>430</v>
      </c>
      <c r="J19" s="238"/>
      <c r="K19" s="238"/>
      <c r="L19" s="238"/>
      <c r="M19" s="238"/>
      <c r="N19" s="238"/>
      <c r="O19" s="238"/>
      <c r="P19" s="238"/>
    </row>
    <row r="20" spans="1:16" s="234" customFormat="1" ht="19.5" customHeight="1">
      <c r="A20" s="501"/>
      <c r="B20" s="92" t="s">
        <v>503</v>
      </c>
      <c r="C20" s="317" t="s">
        <v>227</v>
      </c>
      <c r="D20" s="312" t="s">
        <v>500</v>
      </c>
      <c r="E20" s="299"/>
      <c r="F20" s="308">
        <v>45</v>
      </c>
      <c r="G20" s="305" t="s">
        <v>430</v>
      </c>
      <c r="J20" s="238"/>
      <c r="K20" s="238"/>
      <c r="L20" s="238"/>
      <c r="M20" s="238"/>
      <c r="N20" s="238"/>
      <c r="O20" s="238"/>
      <c r="P20" s="238"/>
    </row>
    <row r="21" spans="1:16" s="234" customFormat="1" ht="19.5" customHeight="1">
      <c r="A21" s="501"/>
      <c r="B21" s="92" t="s">
        <v>504</v>
      </c>
      <c r="C21" s="307">
        <v>250</v>
      </c>
      <c r="D21" s="316" t="s">
        <v>500</v>
      </c>
      <c r="E21" s="299"/>
      <c r="F21" s="308">
        <v>70</v>
      </c>
      <c r="G21" s="173">
        <f>F21/C21*100</f>
        <v>28.000000000000004</v>
      </c>
      <c r="J21" s="238"/>
      <c r="K21" s="238"/>
      <c r="L21" s="238"/>
      <c r="M21" s="238"/>
      <c r="N21" s="238"/>
      <c r="O21" s="238"/>
      <c r="P21" s="238"/>
    </row>
    <row r="22" spans="1:16" s="234" customFormat="1" ht="19.5" customHeight="1">
      <c r="A22" s="501"/>
      <c r="B22" s="92" t="s">
        <v>505</v>
      </c>
      <c r="C22" s="307">
        <v>200</v>
      </c>
      <c r="D22" s="316" t="s">
        <v>506</v>
      </c>
      <c r="E22" s="299" t="s">
        <v>420</v>
      </c>
      <c r="F22" s="308">
        <v>50</v>
      </c>
      <c r="G22" s="173">
        <v>0</v>
      </c>
      <c r="J22" s="238"/>
      <c r="K22" s="238"/>
      <c r="L22" s="238"/>
      <c r="M22" s="238"/>
      <c r="N22" s="238"/>
      <c r="O22" s="238"/>
      <c r="P22" s="238"/>
    </row>
    <row r="23" spans="1:16" s="234" customFormat="1" ht="19.5" customHeight="1">
      <c r="A23" s="501"/>
      <c r="B23" s="92" t="s">
        <v>507</v>
      </c>
      <c r="C23" s="307">
        <v>5</v>
      </c>
      <c r="D23" s="316" t="s">
        <v>506</v>
      </c>
      <c r="E23" s="299" t="s">
        <v>420</v>
      </c>
      <c r="F23" s="310">
        <v>1</v>
      </c>
      <c r="G23" s="173">
        <v>0</v>
      </c>
      <c r="J23" s="238"/>
      <c r="K23" s="238"/>
      <c r="L23" s="238"/>
      <c r="M23" s="238"/>
      <c r="N23" s="238"/>
      <c r="O23" s="238"/>
      <c r="P23" s="238"/>
    </row>
    <row r="24" spans="1:16" s="234" customFormat="1" ht="19.5" customHeight="1">
      <c r="A24" s="501"/>
      <c r="B24" s="92" t="s">
        <v>508</v>
      </c>
      <c r="C24" s="307">
        <v>10</v>
      </c>
      <c r="D24" s="316" t="s">
        <v>506</v>
      </c>
      <c r="E24" s="299" t="s">
        <v>420</v>
      </c>
      <c r="F24" s="310">
        <v>1</v>
      </c>
      <c r="G24" s="173">
        <f>F24/C24*100</f>
        <v>10</v>
      </c>
      <c r="J24" s="238"/>
      <c r="K24" s="238"/>
      <c r="L24" s="238"/>
      <c r="M24" s="238"/>
      <c r="N24" s="238"/>
      <c r="O24" s="238"/>
      <c r="P24" s="238"/>
    </row>
    <row r="25" spans="1:16" s="234" customFormat="1" ht="19.5" customHeight="1">
      <c r="A25" s="501"/>
      <c r="B25" s="92" t="s">
        <v>509</v>
      </c>
      <c r="C25" s="307">
        <v>1</v>
      </c>
      <c r="D25" s="316" t="s">
        <v>500</v>
      </c>
      <c r="E25" s="299"/>
      <c r="F25" s="308">
        <v>0.07</v>
      </c>
      <c r="G25" s="173">
        <f>F25/C25*100</f>
        <v>7.000000000000001</v>
      </c>
      <c r="J25" s="238"/>
      <c r="K25" s="238"/>
      <c r="L25" s="238"/>
      <c r="M25" s="238"/>
      <c r="N25" s="238"/>
      <c r="O25" s="238"/>
      <c r="P25" s="238"/>
    </row>
    <row r="26" spans="1:16" s="234" customFormat="1" ht="19.5" customHeight="1">
      <c r="A26" s="501"/>
      <c r="B26" s="92" t="s">
        <v>510</v>
      </c>
      <c r="C26" s="307">
        <v>5</v>
      </c>
      <c r="D26" s="316" t="s">
        <v>506</v>
      </c>
      <c r="E26" s="299" t="s">
        <v>420</v>
      </c>
      <c r="F26" s="310">
        <v>5</v>
      </c>
      <c r="G26" s="173">
        <v>0</v>
      </c>
      <c r="J26" s="238"/>
      <c r="K26" s="238"/>
      <c r="L26" s="238"/>
      <c r="M26" s="238"/>
      <c r="N26" s="238"/>
      <c r="O26" s="238"/>
      <c r="P26" s="238"/>
    </row>
    <row r="27" spans="1:16" s="234" customFormat="1" ht="19.5" customHeight="1">
      <c r="A27" s="501"/>
      <c r="B27" s="92" t="s">
        <v>511</v>
      </c>
      <c r="C27" s="314" t="s">
        <v>227</v>
      </c>
      <c r="D27" s="316" t="s">
        <v>506</v>
      </c>
      <c r="E27" s="299"/>
      <c r="F27" s="308">
        <v>155</v>
      </c>
      <c r="G27" s="173" t="s">
        <v>430</v>
      </c>
      <c r="J27" s="238"/>
      <c r="K27" s="238"/>
      <c r="L27" s="238"/>
      <c r="M27" s="238"/>
      <c r="N27" s="238"/>
      <c r="O27" s="238"/>
      <c r="P27" s="238"/>
    </row>
    <row r="28" spans="1:16" s="234" customFormat="1" ht="19.5" customHeight="1">
      <c r="A28" s="501"/>
      <c r="B28" s="92" t="s">
        <v>512</v>
      </c>
      <c r="C28" s="307">
        <v>50</v>
      </c>
      <c r="D28" s="316" t="s">
        <v>506</v>
      </c>
      <c r="E28" s="299" t="s">
        <v>420</v>
      </c>
      <c r="F28" s="308">
        <v>10</v>
      </c>
      <c r="G28" s="173">
        <v>0</v>
      </c>
      <c r="J28" s="238"/>
      <c r="K28" s="238"/>
      <c r="L28" s="238"/>
      <c r="M28" s="238"/>
      <c r="N28" s="238"/>
      <c r="O28" s="238"/>
      <c r="P28" s="238"/>
    </row>
    <row r="29" spans="1:16" s="234" customFormat="1" ht="19.5" customHeight="1">
      <c r="A29" s="501"/>
      <c r="B29" s="92" t="s">
        <v>513</v>
      </c>
      <c r="C29" s="307">
        <v>200</v>
      </c>
      <c r="D29" s="316" t="s">
        <v>506</v>
      </c>
      <c r="E29" s="299"/>
      <c r="F29" s="308">
        <v>85</v>
      </c>
      <c r="G29" s="173">
        <f>F29/C29*100</f>
        <v>42.5</v>
      </c>
      <c r="J29" s="238"/>
      <c r="K29" s="238"/>
      <c r="L29" s="238"/>
      <c r="M29" s="238"/>
      <c r="N29" s="238"/>
      <c r="O29" s="238"/>
      <c r="P29" s="238"/>
    </row>
    <row r="30" spans="1:16" s="234" customFormat="1" ht="19.5" customHeight="1">
      <c r="A30" s="501"/>
      <c r="B30" s="92" t="s">
        <v>514</v>
      </c>
      <c r="C30" s="307">
        <v>50</v>
      </c>
      <c r="D30" s="316" t="s">
        <v>506</v>
      </c>
      <c r="E30" s="299" t="s">
        <v>420</v>
      </c>
      <c r="F30" s="310">
        <v>5</v>
      </c>
      <c r="G30" s="173">
        <v>0</v>
      </c>
      <c r="J30" s="238"/>
      <c r="K30" s="238"/>
      <c r="L30" s="238"/>
      <c r="M30" s="238"/>
      <c r="N30" s="238"/>
      <c r="O30" s="238"/>
      <c r="P30" s="238"/>
    </row>
    <row r="31" spans="1:16" s="234" customFormat="1" ht="19.5" customHeight="1">
      <c r="A31" s="501"/>
      <c r="B31" s="92" t="s">
        <v>515</v>
      </c>
      <c r="C31" s="314" t="s">
        <v>227</v>
      </c>
      <c r="D31" s="316" t="s">
        <v>506</v>
      </c>
      <c r="E31" s="299"/>
      <c r="F31" s="308">
        <v>31</v>
      </c>
      <c r="G31" s="173" t="s">
        <v>430</v>
      </c>
      <c r="J31" s="238"/>
      <c r="K31" s="238"/>
      <c r="L31" s="238"/>
      <c r="M31" s="238"/>
      <c r="N31" s="238"/>
      <c r="O31" s="238"/>
      <c r="P31" s="238"/>
    </row>
    <row r="32" spans="1:16" s="234" customFormat="1" ht="19.5" customHeight="1">
      <c r="A32" s="501"/>
      <c r="B32" s="92" t="s">
        <v>516</v>
      </c>
      <c r="C32" s="315">
        <v>1</v>
      </c>
      <c r="D32" s="300" t="s">
        <v>506</v>
      </c>
      <c r="E32" s="299" t="s">
        <v>420</v>
      </c>
      <c r="F32" s="308">
        <v>0.5</v>
      </c>
      <c r="G32" s="173">
        <v>0</v>
      </c>
      <c r="J32" s="238"/>
      <c r="K32" s="238"/>
      <c r="L32" s="238"/>
      <c r="M32" s="238"/>
      <c r="N32" s="238"/>
      <c r="O32" s="238"/>
      <c r="P32" s="238"/>
    </row>
    <row r="33" spans="1:16" s="234" customFormat="1" ht="19.5" customHeight="1">
      <c r="A33" s="501"/>
      <c r="B33" s="92" t="s">
        <v>517</v>
      </c>
      <c r="C33" s="307">
        <v>20</v>
      </c>
      <c r="D33" s="300" t="s">
        <v>506</v>
      </c>
      <c r="E33" s="299" t="s">
        <v>420</v>
      </c>
      <c r="F33" s="308">
        <v>20</v>
      </c>
      <c r="G33" s="173">
        <v>0</v>
      </c>
      <c r="J33" s="238"/>
      <c r="K33" s="238"/>
      <c r="L33" s="238"/>
      <c r="M33" s="238"/>
      <c r="N33" s="238"/>
      <c r="O33" s="238"/>
      <c r="P33" s="238"/>
    </row>
    <row r="34" spans="1:16" s="234" customFormat="1" ht="19.5" customHeight="1">
      <c r="A34" s="501"/>
      <c r="B34" s="92" t="s">
        <v>518</v>
      </c>
      <c r="C34" s="307">
        <v>10</v>
      </c>
      <c r="D34" s="300" t="s">
        <v>506</v>
      </c>
      <c r="E34" s="299" t="s">
        <v>420</v>
      </c>
      <c r="F34" s="310">
        <v>5</v>
      </c>
      <c r="G34" s="173">
        <v>0</v>
      </c>
      <c r="J34" s="238"/>
      <c r="K34" s="238"/>
      <c r="L34" s="238"/>
      <c r="M34" s="238"/>
      <c r="N34" s="238"/>
      <c r="O34" s="238"/>
      <c r="P34" s="238"/>
    </row>
    <row r="35" spans="1:16" s="234" customFormat="1" ht="19.5" customHeight="1">
      <c r="A35" s="501"/>
      <c r="B35" s="92" t="s">
        <v>519</v>
      </c>
      <c r="C35" s="307">
        <v>1</v>
      </c>
      <c r="D35" s="300" t="s">
        <v>500</v>
      </c>
      <c r="E35" s="299" t="s">
        <v>420</v>
      </c>
      <c r="F35" s="308">
        <v>0.01</v>
      </c>
      <c r="G35" s="173">
        <v>0</v>
      </c>
      <c r="J35" s="238"/>
      <c r="K35" s="238"/>
      <c r="L35" s="238"/>
      <c r="M35" s="238"/>
      <c r="N35" s="238"/>
      <c r="O35" s="238"/>
      <c r="P35" s="238"/>
    </row>
    <row r="36" spans="1:16" s="234" customFormat="1" ht="19.5" customHeight="1">
      <c r="A36" s="501"/>
      <c r="B36" s="92" t="s">
        <v>520</v>
      </c>
      <c r="C36" s="307">
        <v>10</v>
      </c>
      <c r="D36" s="300" t="s">
        <v>506</v>
      </c>
      <c r="E36" s="299" t="s">
        <v>420</v>
      </c>
      <c r="F36" s="308">
        <v>1</v>
      </c>
      <c r="G36" s="173">
        <v>0</v>
      </c>
      <c r="J36" s="238"/>
      <c r="K36" s="238"/>
      <c r="L36" s="238"/>
      <c r="M36" s="238"/>
      <c r="N36" s="238"/>
      <c r="O36" s="238"/>
      <c r="P36" s="238"/>
    </row>
    <row r="37" spans="1:16" s="234" customFormat="1" ht="19.5" customHeight="1">
      <c r="A37" s="501"/>
      <c r="B37" s="92" t="s">
        <v>521</v>
      </c>
      <c r="C37" s="314" t="s">
        <v>227</v>
      </c>
      <c r="D37" s="300" t="s">
        <v>500</v>
      </c>
      <c r="E37" s="299"/>
      <c r="F37" s="308">
        <v>50</v>
      </c>
      <c r="G37" s="173" t="s">
        <v>430</v>
      </c>
      <c r="J37" s="238"/>
      <c r="K37" s="238"/>
      <c r="L37" s="238"/>
      <c r="M37" s="238"/>
      <c r="N37" s="238"/>
      <c r="O37" s="238"/>
      <c r="P37" s="238"/>
    </row>
    <row r="38" spans="1:16" s="234" customFormat="1" ht="19.5" customHeight="1">
      <c r="A38" s="501"/>
      <c r="B38" s="92" t="s">
        <v>522</v>
      </c>
      <c r="C38" s="314" t="s">
        <v>227</v>
      </c>
      <c r="D38" s="300" t="s">
        <v>506</v>
      </c>
      <c r="E38" s="299"/>
      <c r="F38" s="308">
        <v>5</v>
      </c>
      <c r="G38" s="173" t="s">
        <v>430</v>
      </c>
      <c r="J38" s="238"/>
      <c r="K38" s="238"/>
      <c r="L38" s="238"/>
      <c r="M38" s="238"/>
      <c r="N38" s="238"/>
      <c r="O38" s="238"/>
      <c r="P38" s="238"/>
    </row>
    <row r="39" spans="1:16" s="234" customFormat="1" ht="19.5" customHeight="1">
      <c r="A39" s="501"/>
      <c r="B39" s="92" t="s">
        <v>523</v>
      </c>
      <c r="C39" s="314" t="s">
        <v>227</v>
      </c>
      <c r="D39" s="300" t="s">
        <v>500</v>
      </c>
      <c r="E39" s="299" t="s">
        <v>420</v>
      </c>
      <c r="F39" s="308">
        <v>0.3</v>
      </c>
      <c r="G39" s="173" t="s">
        <v>430</v>
      </c>
      <c r="J39" s="238"/>
      <c r="K39" s="238"/>
      <c r="L39" s="238"/>
      <c r="M39" s="238"/>
      <c r="N39" s="238"/>
      <c r="O39" s="238"/>
      <c r="P39" s="238"/>
    </row>
    <row r="40" spans="1:16" s="234" customFormat="1" ht="19.5" customHeight="1">
      <c r="A40" s="501"/>
      <c r="B40" s="92" t="s">
        <v>524</v>
      </c>
      <c r="C40" s="307">
        <v>0.5</v>
      </c>
      <c r="D40" s="300" t="s">
        <v>500</v>
      </c>
      <c r="E40" s="299" t="s">
        <v>420</v>
      </c>
      <c r="F40" s="308">
        <v>0.03</v>
      </c>
      <c r="G40" s="173">
        <v>0</v>
      </c>
      <c r="J40" s="238"/>
      <c r="K40" s="238"/>
      <c r="L40" s="238"/>
      <c r="M40" s="238"/>
      <c r="N40" s="238"/>
      <c r="O40" s="238"/>
      <c r="P40" s="238"/>
    </row>
    <row r="41" spans="1:16" s="234" customFormat="1" ht="19.5" customHeight="1">
      <c r="A41" s="501"/>
      <c r="B41" s="92" t="s">
        <v>525</v>
      </c>
      <c r="C41" s="307" t="s">
        <v>227</v>
      </c>
      <c r="D41" s="300" t="s">
        <v>500</v>
      </c>
      <c r="E41" s="299"/>
      <c r="F41" s="308">
        <v>14.1</v>
      </c>
      <c r="G41" s="173" t="s">
        <v>430</v>
      </c>
      <c r="J41" s="238"/>
      <c r="K41" s="238"/>
      <c r="L41" s="238"/>
      <c r="M41" s="238"/>
      <c r="N41" s="238"/>
      <c r="O41" s="238"/>
      <c r="P41" s="238"/>
    </row>
    <row r="42" spans="1:16" s="234" customFormat="1" ht="19.5" customHeight="1">
      <c r="A42" s="501"/>
      <c r="B42" s="92" t="s">
        <v>526</v>
      </c>
      <c r="C42" s="307" t="s">
        <v>227</v>
      </c>
      <c r="D42" s="312" t="s">
        <v>227</v>
      </c>
      <c r="E42" s="299"/>
      <c r="F42" s="308">
        <v>0.28</v>
      </c>
      <c r="G42" s="173" t="s">
        <v>430</v>
      </c>
      <c r="J42" s="238"/>
      <c r="K42" s="238"/>
      <c r="L42" s="238"/>
      <c r="M42" s="238"/>
      <c r="N42" s="238"/>
      <c r="O42" s="238"/>
      <c r="P42" s="238"/>
    </row>
    <row r="43" spans="1:16" s="234" customFormat="1" ht="19.5" customHeight="1">
      <c r="A43" s="501"/>
      <c r="B43" s="92" t="s">
        <v>527</v>
      </c>
      <c r="C43" s="307">
        <v>50</v>
      </c>
      <c r="D43" s="300" t="s">
        <v>506</v>
      </c>
      <c r="E43" s="299" t="s">
        <v>420</v>
      </c>
      <c r="F43" s="308">
        <v>10</v>
      </c>
      <c r="G43" s="173">
        <v>0</v>
      </c>
      <c r="J43" s="238"/>
      <c r="K43" s="238"/>
      <c r="L43" s="238"/>
      <c r="M43" s="238"/>
      <c r="N43" s="238"/>
      <c r="O43" s="238"/>
      <c r="P43" s="238"/>
    </row>
    <row r="44" spans="1:16" s="234" customFormat="1" ht="19.5" customHeight="1">
      <c r="A44" s="501"/>
      <c r="B44" s="92" t="s">
        <v>471</v>
      </c>
      <c r="C44" s="328">
        <v>350</v>
      </c>
      <c r="D44" s="300" t="s">
        <v>506</v>
      </c>
      <c r="E44" s="299" t="s">
        <v>420</v>
      </c>
      <c r="F44" s="308">
        <v>10</v>
      </c>
      <c r="G44" s="173">
        <v>0</v>
      </c>
      <c r="J44" s="238"/>
      <c r="K44" s="238"/>
      <c r="L44" s="238"/>
      <c r="M44" s="238"/>
      <c r="N44" s="238"/>
      <c r="O44" s="238"/>
      <c r="P44" s="238"/>
    </row>
    <row r="45" spans="1:16" s="234" customFormat="1" ht="19.5" customHeight="1">
      <c r="A45" s="501"/>
      <c r="B45" s="274" t="s">
        <v>528</v>
      </c>
      <c r="C45" s="311" t="s">
        <v>227</v>
      </c>
      <c r="D45" s="300" t="s">
        <v>506</v>
      </c>
      <c r="E45" s="299" t="s">
        <v>420</v>
      </c>
      <c r="F45" s="310">
        <v>5</v>
      </c>
      <c r="G45" s="173" t="s">
        <v>430</v>
      </c>
      <c r="J45" s="238"/>
      <c r="K45" s="238"/>
      <c r="L45" s="238"/>
      <c r="M45" s="238"/>
      <c r="N45" s="238"/>
      <c r="O45" s="238"/>
      <c r="P45" s="238"/>
    </row>
    <row r="46" spans="1:16" s="234" customFormat="1" ht="18.75" customHeight="1">
      <c r="A46" s="502"/>
      <c r="B46" s="309" t="s">
        <v>529</v>
      </c>
      <c r="C46" s="309" t="s">
        <v>227</v>
      </c>
      <c r="D46" s="309" t="s">
        <v>500</v>
      </c>
      <c r="E46" s="299" t="s">
        <v>420</v>
      </c>
      <c r="F46" s="308">
        <v>0.05</v>
      </c>
      <c r="G46" s="173" t="s">
        <v>430</v>
      </c>
      <c r="J46" s="238"/>
      <c r="K46" s="238"/>
      <c r="L46" s="238"/>
      <c r="M46" s="238"/>
      <c r="N46" s="238"/>
      <c r="O46" s="238"/>
      <c r="P46" s="238"/>
    </row>
    <row r="47" spans="1:16" s="234" customFormat="1" ht="19.5" customHeight="1">
      <c r="A47" s="503"/>
      <c r="B47" s="494" t="s">
        <v>587</v>
      </c>
      <c r="C47" s="495"/>
      <c r="D47" s="495"/>
      <c r="E47" s="495"/>
      <c r="F47" s="495"/>
      <c r="G47" s="496"/>
      <c r="J47" s="238"/>
      <c r="K47" s="238"/>
      <c r="L47" s="238"/>
      <c r="M47" s="238"/>
      <c r="N47" s="238"/>
      <c r="O47" s="238"/>
      <c r="P47" s="238"/>
    </row>
    <row r="48" spans="1:16" s="234" customFormat="1" ht="19.5" customHeight="1">
      <c r="A48" s="503"/>
      <c r="B48" s="92" t="s">
        <v>532</v>
      </c>
      <c r="C48" s="307">
        <v>1</v>
      </c>
      <c r="D48" s="300" t="s">
        <v>506</v>
      </c>
      <c r="E48" s="299" t="s">
        <v>420</v>
      </c>
      <c r="F48" s="308">
        <v>0.05</v>
      </c>
      <c r="G48" s="297">
        <v>0</v>
      </c>
      <c r="J48" s="238"/>
      <c r="K48" s="238"/>
      <c r="L48" s="238"/>
      <c r="M48" s="238"/>
      <c r="N48" s="238"/>
      <c r="O48" s="238"/>
      <c r="P48" s="238"/>
    </row>
    <row r="49" spans="1:16" s="234" customFormat="1" ht="19.5" customHeight="1">
      <c r="A49" s="503"/>
      <c r="B49" s="92" t="s">
        <v>533</v>
      </c>
      <c r="C49" s="307">
        <v>50</v>
      </c>
      <c r="D49" s="300" t="s">
        <v>506</v>
      </c>
      <c r="E49" s="299" t="s">
        <v>420</v>
      </c>
      <c r="F49" s="308">
        <v>0.05</v>
      </c>
      <c r="G49" s="297">
        <v>0</v>
      </c>
      <c r="J49" s="238"/>
      <c r="K49" s="238"/>
      <c r="L49" s="238"/>
      <c r="M49" s="238"/>
      <c r="N49" s="238"/>
      <c r="O49" s="238"/>
      <c r="P49" s="238"/>
    </row>
    <row r="50" spans="1:16" s="234" customFormat="1" ht="19.5" customHeight="1">
      <c r="A50" s="503"/>
      <c r="B50" s="92" t="s">
        <v>534</v>
      </c>
      <c r="C50" s="307">
        <v>15</v>
      </c>
      <c r="D50" s="300" t="s">
        <v>506</v>
      </c>
      <c r="E50" s="299" t="s">
        <v>420</v>
      </c>
      <c r="F50" s="308">
        <v>0.05</v>
      </c>
      <c r="G50" s="297">
        <v>0</v>
      </c>
      <c r="J50" s="238"/>
      <c r="K50" s="238"/>
      <c r="L50" s="238"/>
      <c r="M50" s="238"/>
      <c r="N50" s="238"/>
      <c r="O50" s="238"/>
      <c r="P50" s="238"/>
    </row>
    <row r="51" spans="1:16" s="234" customFormat="1" ht="19.5" customHeight="1">
      <c r="A51" s="503"/>
      <c r="B51" s="92" t="s">
        <v>535</v>
      </c>
      <c r="C51" s="307">
        <v>10</v>
      </c>
      <c r="D51" s="300" t="s">
        <v>506</v>
      </c>
      <c r="E51" s="299" t="s">
        <v>420</v>
      </c>
      <c r="F51" s="308">
        <v>0.05</v>
      </c>
      <c r="G51" s="297">
        <v>0</v>
      </c>
      <c r="J51" s="238"/>
      <c r="K51" s="238"/>
      <c r="L51" s="238"/>
      <c r="M51" s="238"/>
      <c r="N51" s="238"/>
      <c r="O51" s="238"/>
      <c r="P51" s="238"/>
    </row>
    <row r="52" spans="1:16" s="234" customFormat="1" ht="19.5" customHeight="1">
      <c r="A52" s="503"/>
      <c r="B52" s="92" t="s">
        <v>536</v>
      </c>
      <c r="C52" s="307">
        <v>25</v>
      </c>
      <c r="D52" s="300" t="s">
        <v>506</v>
      </c>
      <c r="E52" s="299" t="s">
        <v>420</v>
      </c>
      <c r="F52" s="308">
        <v>0.05</v>
      </c>
      <c r="G52" s="327">
        <v>0</v>
      </c>
      <c r="J52" s="238"/>
      <c r="K52" s="238"/>
      <c r="L52" s="238"/>
      <c r="M52" s="238"/>
      <c r="N52" s="238"/>
      <c r="O52" s="238"/>
      <c r="P52" s="238"/>
    </row>
    <row r="53" spans="1:16" s="234" customFormat="1" ht="19.5" customHeight="1">
      <c r="A53" s="503"/>
      <c r="B53" s="497" t="s">
        <v>537</v>
      </c>
      <c r="C53" s="498"/>
      <c r="D53" s="498"/>
      <c r="E53" s="498"/>
      <c r="F53" s="498"/>
      <c r="G53" s="499"/>
      <c r="J53" s="238"/>
      <c r="K53" s="238"/>
      <c r="L53" s="238"/>
      <c r="M53" s="238"/>
      <c r="N53" s="238"/>
      <c r="O53" s="238"/>
      <c r="P53" s="238"/>
    </row>
    <row r="54" spans="1:16" s="234" customFormat="1" ht="19.5" customHeight="1">
      <c r="A54" s="503"/>
      <c r="B54" s="92" t="s">
        <v>538</v>
      </c>
      <c r="C54" s="307">
        <v>0.1</v>
      </c>
      <c r="D54" s="300" t="s">
        <v>506</v>
      </c>
      <c r="E54" s="299" t="s">
        <v>420</v>
      </c>
      <c r="F54" s="298">
        <v>0.01</v>
      </c>
      <c r="G54" s="92">
        <v>0</v>
      </c>
      <c r="J54" s="238"/>
      <c r="K54" s="238"/>
      <c r="L54" s="238"/>
      <c r="M54" s="238"/>
      <c r="N54" s="238"/>
      <c r="O54" s="238"/>
      <c r="P54" s="238"/>
    </row>
    <row r="55" spans="1:16" s="234" customFormat="1" ht="19.5" customHeight="1">
      <c r="A55" s="503"/>
      <c r="B55" s="92" t="s">
        <v>539</v>
      </c>
      <c r="C55" s="306">
        <v>0.01</v>
      </c>
      <c r="D55" s="300" t="s">
        <v>506</v>
      </c>
      <c r="E55" s="299" t="s">
        <v>420</v>
      </c>
      <c r="F55" s="298">
        <v>0.01</v>
      </c>
      <c r="G55" s="305">
        <v>0</v>
      </c>
      <c r="H55" s="238"/>
      <c r="I55" s="238"/>
      <c r="J55" s="238"/>
      <c r="K55" s="238"/>
      <c r="L55" s="238"/>
      <c r="M55" s="238"/>
      <c r="N55" s="238"/>
      <c r="O55" s="238"/>
      <c r="P55" s="238"/>
    </row>
    <row r="56" spans="1:16" s="234" customFormat="1" ht="19.5" customHeight="1">
      <c r="A56" s="503"/>
      <c r="B56" s="92" t="s">
        <v>540</v>
      </c>
      <c r="C56" s="306">
        <v>0.1</v>
      </c>
      <c r="D56" s="300" t="s">
        <v>506</v>
      </c>
      <c r="E56" s="299" t="s">
        <v>420</v>
      </c>
      <c r="F56" s="298">
        <v>0.01</v>
      </c>
      <c r="G56" s="305">
        <v>0</v>
      </c>
      <c r="H56" s="238"/>
      <c r="I56" s="238"/>
      <c r="J56" s="238"/>
      <c r="K56" s="238"/>
      <c r="L56" s="238"/>
      <c r="M56" s="238"/>
      <c r="N56" s="238"/>
      <c r="O56" s="238"/>
      <c r="P56" s="238"/>
    </row>
    <row r="57" spans="1:16" s="234" customFormat="1" ht="19.5" customHeight="1">
      <c r="A57" s="503"/>
      <c r="B57" s="92" t="s">
        <v>541</v>
      </c>
      <c r="C57" s="306">
        <v>0.05</v>
      </c>
      <c r="D57" s="300" t="s">
        <v>506</v>
      </c>
      <c r="E57" s="299" t="s">
        <v>420</v>
      </c>
      <c r="F57" s="298">
        <v>0.01</v>
      </c>
      <c r="G57" s="305">
        <v>0</v>
      </c>
      <c r="H57" s="238"/>
      <c r="I57" s="238"/>
      <c r="J57" s="238"/>
      <c r="K57" s="238"/>
      <c r="L57" s="238"/>
      <c r="M57" s="238"/>
      <c r="N57" s="238"/>
      <c r="O57" s="238"/>
      <c r="P57" s="238"/>
    </row>
    <row r="58" spans="1:16" s="234" customFormat="1" ht="19.5" customHeight="1">
      <c r="A58" s="503"/>
      <c r="B58" s="92" t="s">
        <v>542</v>
      </c>
      <c r="C58" s="306">
        <v>0.01</v>
      </c>
      <c r="D58" s="300" t="s">
        <v>506</v>
      </c>
      <c r="E58" s="299" t="s">
        <v>420</v>
      </c>
      <c r="F58" s="298">
        <v>0.01</v>
      </c>
      <c r="G58" s="305">
        <v>0</v>
      </c>
      <c r="H58" s="238"/>
      <c r="I58" s="238"/>
      <c r="J58" s="238"/>
      <c r="K58" s="238"/>
      <c r="L58" s="238"/>
      <c r="M58" s="238"/>
      <c r="N58" s="238"/>
      <c r="O58" s="238"/>
      <c r="P58" s="238"/>
    </row>
    <row r="59" spans="1:16" s="234" customFormat="1" ht="19.5" customHeight="1">
      <c r="A59" s="503"/>
      <c r="B59" s="92" t="s">
        <v>543</v>
      </c>
      <c r="C59" s="306">
        <v>5</v>
      </c>
      <c r="D59" s="300" t="s">
        <v>506</v>
      </c>
      <c r="E59" s="299" t="s">
        <v>420</v>
      </c>
      <c r="F59" s="298">
        <v>0.01</v>
      </c>
      <c r="G59" s="305">
        <v>0</v>
      </c>
      <c r="H59" s="238"/>
      <c r="I59" s="238"/>
      <c r="J59" s="238"/>
      <c r="K59" s="238"/>
      <c r="L59" s="238"/>
      <c r="M59" s="238"/>
      <c r="N59" s="238"/>
      <c r="O59" s="238"/>
      <c r="P59" s="238"/>
    </row>
    <row r="60" spans="1:16" s="234" customFormat="1" ht="19.5" customHeight="1">
      <c r="A60" s="503"/>
      <c r="B60" s="304" t="s">
        <v>544</v>
      </c>
      <c r="C60" s="306">
        <v>0.01</v>
      </c>
      <c r="D60" s="300" t="s">
        <v>506</v>
      </c>
      <c r="E60" s="299" t="s">
        <v>420</v>
      </c>
      <c r="F60" s="298">
        <v>0.01</v>
      </c>
      <c r="G60" s="305">
        <v>0</v>
      </c>
      <c r="H60" s="238"/>
      <c r="I60" s="238"/>
      <c r="J60" s="238"/>
      <c r="K60" s="238"/>
      <c r="L60" s="238"/>
      <c r="M60" s="238"/>
      <c r="N60" s="238"/>
      <c r="O60" s="238"/>
      <c r="P60" s="238"/>
    </row>
    <row r="61" spans="1:16" s="234" customFormat="1" ht="19.5" customHeight="1">
      <c r="A61" s="503"/>
      <c r="B61" s="304" t="s">
        <v>545</v>
      </c>
      <c r="C61" s="306">
        <v>0.1</v>
      </c>
      <c r="D61" s="300" t="s">
        <v>506</v>
      </c>
      <c r="E61" s="299" t="s">
        <v>420</v>
      </c>
      <c r="F61" s="298">
        <v>0.01</v>
      </c>
      <c r="G61" s="305">
        <v>0</v>
      </c>
      <c r="H61" s="238"/>
      <c r="I61" s="238"/>
      <c r="J61" s="238"/>
      <c r="K61" s="238"/>
      <c r="L61" s="238"/>
      <c r="M61" s="238"/>
      <c r="N61" s="238"/>
      <c r="O61" s="238"/>
      <c r="P61" s="238"/>
    </row>
    <row r="62" spans="1:16" s="234" customFormat="1" ht="19.5" customHeight="1">
      <c r="A62" s="503"/>
      <c r="B62" s="304" t="s">
        <v>546</v>
      </c>
      <c r="C62" s="303">
        <v>50</v>
      </c>
      <c r="D62" s="300" t="s">
        <v>506</v>
      </c>
      <c r="E62" s="299" t="s">
        <v>420</v>
      </c>
      <c r="F62" s="298">
        <v>0.01</v>
      </c>
      <c r="G62" s="302">
        <v>0</v>
      </c>
      <c r="H62" s="238"/>
      <c r="I62" s="238"/>
      <c r="J62" s="238"/>
      <c r="K62" s="238"/>
      <c r="L62" s="238"/>
      <c r="M62" s="238"/>
      <c r="N62" s="238"/>
      <c r="O62" s="238"/>
      <c r="P62" s="238"/>
    </row>
    <row r="63" spans="1:16" s="234" customFormat="1" ht="69.75" customHeight="1">
      <c r="A63" s="504"/>
      <c r="B63" s="320" t="s">
        <v>547</v>
      </c>
      <c r="C63" s="297">
        <v>0.1</v>
      </c>
      <c r="D63" s="300" t="s">
        <v>506</v>
      </c>
      <c r="E63" s="299" t="s">
        <v>420</v>
      </c>
      <c r="F63" s="298">
        <v>0.04</v>
      </c>
      <c r="G63" s="297">
        <v>0</v>
      </c>
      <c r="H63" s="238"/>
      <c r="I63" s="238"/>
      <c r="J63" s="238"/>
      <c r="K63" s="238"/>
      <c r="L63" s="238"/>
      <c r="M63" s="238"/>
      <c r="N63" s="238"/>
      <c r="O63" s="238"/>
      <c r="P63" s="238"/>
    </row>
    <row r="64" spans="1:19" s="234" customFormat="1" ht="50.25" customHeight="1">
      <c r="A64" s="446" t="s">
        <v>530</v>
      </c>
      <c r="B64" s="446"/>
      <c r="C64" s="446"/>
      <c r="D64" s="446"/>
      <c r="E64" s="446"/>
      <c r="F64" s="446"/>
      <c r="G64" s="446"/>
      <c r="H64" s="238"/>
      <c r="I64" s="238"/>
      <c r="J64" s="238"/>
      <c r="K64" s="238"/>
      <c r="L64" s="238"/>
      <c r="M64" s="238"/>
      <c r="N64" s="238"/>
      <c r="O64" s="238"/>
      <c r="P64" s="238"/>
      <c r="Q64" s="238"/>
      <c r="R64" s="238"/>
      <c r="S64" s="238"/>
    </row>
    <row r="65" spans="7:18" s="234" customFormat="1" ht="15">
      <c r="G65" s="238"/>
      <c r="H65" s="238"/>
      <c r="I65" s="238"/>
      <c r="J65" s="238"/>
      <c r="K65" s="238"/>
      <c r="L65" s="238"/>
      <c r="M65" s="238"/>
      <c r="N65" s="238"/>
      <c r="O65" s="238"/>
      <c r="P65" s="238"/>
      <c r="Q65" s="238"/>
      <c r="R65" s="238"/>
    </row>
    <row r="66" spans="1:3" s="234" customFormat="1" ht="45">
      <c r="A66" s="269" t="s">
        <v>176</v>
      </c>
      <c r="B66" s="326" t="s">
        <v>726</v>
      </c>
      <c r="C66" s="265" t="s">
        <v>548</v>
      </c>
    </row>
    <row r="67" spans="6:7" s="234" customFormat="1" ht="15">
      <c r="F67" s="59"/>
      <c r="G67" s="46"/>
    </row>
    <row r="68" spans="1:17" s="234" customFormat="1" ht="18.75" customHeight="1">
      <c r="A68" s="404" t="s">
        <v>177</v>
      </c>
      <c r="B68" s="404" t="s">
        <v>178</v>
      </c>
      <c r="C68" s="404" t="s">
        <v>489</v>
      </c>
      <c r="D68" s="364" t="s">
        <v>490</v>
      </c>
      <c r="E68" s="506" t="s">
        <v>725</v>
      </c>
      <c r="F68" s="507"/>
      <c r="G68" s="508"/>
      <c r="J68" s="238"/>
      <c r="K68" s="238"/>
      <c r="L68" s="238"/>
      <c r="M68" s="238"/>
      <c r="N68" s="238"/>
      <c r="O68" s="238"/>
      <c r="P68" s="238"/>
      <c r="Q68" s="238"/>
    </row>
    <row r="69" spans="1:16" s="234" customFormat="1" ht="54" customHeight="1">
      <c r="A69" s="404"/>
      <c r="B69" s="404"/>
      <c r="C69" s="404"/>
      <c r="D69" s="505"/>
      <c r="E69" s="447" t="s">
        <v>491</v>
      </c>
      <c r="F69" s="448"/>
      <c r="G69" s="201" t="s">
        <v>492</v>
      </c>
      <c r="J69" s="238"/>
      <c r="K69" s="238"/>
      <c r="L69" s="238"/>
      <c r="M69" s="238"/>
      <c r="N69" s="238"/>
      <c r="O69" s="238"/>
      <c r="P69" s="238"/>
    </row>
    <row r="70" spans="1:16" s="234" customFormat="1" ht="19.5" customHeight="1">
      <c r="A70" s="500" t="s">
        <v>549</v>
      </c>
      <c r="B70" s="274" t="s">
        <v>428</v>
      </c>
      <c r="C70" s="312" t="s">
        <v>227</v>
      </c>
      <c r="D70" s="312" t="s">
        <v>494</v>
      </c>
      <c r="E70" s="299"/>
      <c r="F70" s="308">
        <v>8.02</v>
      </c>
      <c r="G70" s="172" t="s">
        <v>430</v>
      </c>
      <c r="J70" s="238"/>
      <c r="K70" s="238"/>
      <c r="L70" s="238"/>
      <c r="M70" s="238"/>
      <c r="N70" s="238"/>
      <c r="O70" s="238"/>
      <c r="P70" s="238"/>
    </row>
    <row r="71" spans="1:16" s="234" customFormat="1" ht="48.75" customHeight="1">
      <c r="A71" s="501"/>
      <c r="B71" s="309" t="s">
        <v>432</v>
      </c>
      <c r="C71" s="312" t="s">
        <v>227</v>
      </c>
      <c r="D71" s="309" t="s">
        <v>227</v>
      </c>
      <c r="E71" s="299"/>
      <c r="F71" s="308" t="s">
        <v>495</v>
      </c>
      <c r="G71" s="305" t="s">
        <v>430</v>
      </c>
      <c r="J71" s="238"/>
      <c r="K71" s="238"/>
      <c r="L71" s="238"/>
      <c r="M71" s="238"/>
      <c r="N71" s="238"/>
      <c r="O71" s="238"/>
      <c r="P71" s="238"/>
    </row>
    <row r="72" spans="1:16" s="234" customFormat="1" ht="50.25" customHeight="1">
      <c r="A72" s="501"/>
      <c r="B72" s="309" t="s">
        <v>435</v>
      </c>
      <c r="C72" s="309" t="s">
        <v>227</v>
      </c>
      <c r="D72" s="309" t="s">
        <v>227</v>
      </c>
      <c r="E72" s="299"/>
      <c r="F72" s="308" t="s">
        <v>496</v>
      </c>
      <c r="G72" s="305" t="s">
        <v>430</v>
      </c>
      <c r="J72" s="238"/>
      <c r="K72" s="238"/>
      <c r="L72" s="238"/>
      <c r="M72" s="238"/>
      <c r="N72" s="238"/>
      <c r="O72" s="238"/>
      <c r="P72" s="238"/>
    </row>
    <row r="73" spans="1:16" s="234" customFormat="1" ht="19.5" customHeight="1">
      <c r="A73" s="501"/>
      <c r="B73" s="275" t="s">
        <v>497</v>
      </c>
      <c r="C73" s="317" t="s">
        <v>227</v>
      </c>
      <c r="D73" s="317" t="s">
        <v>498</v>
      </c>
      <c r="E73" s="299"/>
      <c r="F73" s="308">
        <v>279</v>
      </c>
      <c r="G73" s="305" t="s">
        <v>430</v>
      </c>
      <c r="J73" s="238"/>
      <c r="K73" s="238"/>
      <c r="L73" s="238"/>
      <c r="M73" s="238"/>
      <c r="N73" s="238"/>
      <c r="O73" s="238"/>
      <c r="P73" s="238"/>
    </row>
    <row r="74" spans="1:16" s="234" customFormat="1" ht="19.5" customHeight="1">
      <c r="A74" s="501"/>
      <c r="B74" s="92" t="s">
        <v>499</v>
      </c>
      <c r="C74" s="317" t="s">
        <v>227</v>
      </c>
      <c r="D74" s="312" t="s">
        <v>500</v>
      </c>
      <c r="E74" s="299"/>
      <c r="F74" s="308">
        <v>215</v>
      </c>
      <c r="G74" s="305" t="s">
        <v>430</v>
      </c>
      <c r="J74" s="238"/>
      <c r="K74" s="238"/>
      <c r="L74" s="238"/>
      <c r="M74" s="238"/>
      <c r="N74" s="238"/>
      <c r="O74" s="238"/>
      <c r="P74" s="238"/>
    </row>
    <row r="75" spans="1:16" s="234" customFormat="1" ht="19.5" customHeight="1">
      <c r="A75" s="501"/>
      <c r="B75" s="92" t="s">
        <v>501</v>
      </c>
      <c r="C75" s="317" t="s">
        <v>227</v>
      </c>
      <c r="D75" s="312" t="s">
        <v>502</v>
      </c>
      <c r="E75" s="299"/>
      <c r="F75" s="308">
        <v>21</v>
      </c>
      <c r="G75" s="305" t="s">
        <v>430</v>
      </c>
      <c r="J75" s="238"/>
      <c r="K75" s="238"/>
      <c r="L75" s="238"/>
      <c r="M75" s="238"/>
      <c r="N75" s="238"/>
      <c r="O75" s="238"/>
      <c r="P75" s="238"/>
    </row>
    <row r="76" spans="1:16" s="234" customFormat="1" ht="19.5" customHeight="1">
      <c r="A76" s="501"/>
      <c r="B76" s="92" t="s">
        <v>503</v>
      </c>
      <c r="C76" s="317" t="s">
        <v>227</v>
      </c>
      <c r="D76" s="312" t="s">
        <v>500</v>
      </c>
      <c r="E76" s="299"/>
      <c r="F76" s="308">
        <v>45</v>
      </c>
      <c r="G76" s="305" t="s">
        <v>430</v>
      </c>
      <c r="J76" s="238"/>
      <c r="K76" s="238"/>
      <c r="L76" s="238"/>
      <c r="M76" s="238"/>
      <c r="N76" s="238"/>
      <c r="O76" s="238"/>
      <c r="P76" s="238"/>
    </row>
    <row r="77" spans="1:16" s="234" customFormat="1" ht="19.5" customHeight="1">
      <c r="A77" s="501"/>
      <c r="B77" s="92" t="s">
        <v>504</v>
      </c>
      <c r="C77" s="307">
        <v>250</v>
      </c>
      <c r="D77" s="316" t="s">
        <v>500</v>
      </c>
      <c r="E77" s="299"/>
      <c r="F77" s="308">
        <v>33</v>
      </c>
      <c r="G77" s="173">
        <f>F77/C77*100</f>
        <v>13.200000000000001</v>
      </c>
      <c r="J77" s="238"/>
      <c r="K77" s="238"/>
      <c r="L77" s="238"/>
      <c r="M77" s="238"/>
      <c r="N77" s="238"/>
      <c r="O77" s="238"/>
      <c r="P77" s="238"/>
    </row>
    <row r="78" spans="1:16" s="234" customFormat="1" ht="19.5" customHeight="1">
      <c r="A78" s="501"/>
      <c r="B78" s="92" t="s">
        <v>505</v>
      </c>
      <c r="C78" s="307">
        <v>200</v>
      </c>
      <c r="D78" s="316" t="s">
        <v>506</v>
      </c>
      <c r="E78" s="299" t="s">
        <v>420</v>
      </c>
      <c r="F78" s="308">
        <v>50</v>
      </c>
      <c r="G78" s="173">
        <v>0</v>
      </c>
      <c r="J78" s="238"/>
      <c r="K78" s="238"/>
      <c r="L78" s="238"/>
      <c r="M78" s="238"/>
      <c r="N78" s="238"/>
      <c r="O78" s="238"/>
      <c r="P78" s="238"/>
    </row>
    <row r="79" spans="1:16" s="234" customFormat="1" ht="19.5" customHeight="1">
      <c r="A79" s="501"/>
      <c r="B79" s="92" t="s">
        <v>507</v>
      </c>
      <c r="C79" s="307">
        <v>5</v>
      </c>
      <c r="D79" s="316" t="s">
        <v>506</v>
      </c>
      <c r="E79" s="299" t="s">
        <v>420</v>
      </c>
      <c r="F79" s="310">
        <v>1</v>
      </c>
      <c r="G79" s="173">
        <v>0</v>
      </c>
      <c r="J79" s="238"/>
      <c r="K79" s="238"/>
      <c r="L79" s="238"/>
      <c r="M79" s="238"/>
      <c r="N79" s="238"/>
      <c r="O79" s="238"/>
      <c r="P79" s="238"/>
    </row>
    <row r="80" spans="1:16" s="234" customFormat="1" ht="19.5" customHeight="1">
      <c r="A80" s="501"/>
      <c r="B80" s="92" t="s">
        <v>508</v>
      </c>
      <c r="C80" s="307">
        <v>10</v>
      </c>
      <c r="D80" s="316" t="s">
        <v>506</v>
      </c>
      <c r="E80" s="299" t="s">
        <v>420</v>
      </c>
      <c r="F80" s="310">
        <v>1</v>
      </c>
      <c r="G80" s="173">
        <f>F80/C80*100</f>
        <v>10</v>
      </c>
      <c r="J80" s="238"/>
      <c r="K80" s="238"/>
      <c r="L80" s="238"/>
      <c r="M80" s="238"/>
      <c r="N80" s="238"/>
      <c r="O80" s="238"/>
      <c r="P80" s="238"/>
    </row>
    <row r="81" spans="1:16" s="234" customFormat="1" ht="19.5" customHeight="1">
      <c r="A81" s="501"/>
      <c r="B81" s="92" t="s">
        <v>509</v>
      </c>
      <c r="C81" s="307">
        <v>1</v>
      </c>
      <c r="D81" s="316" t="s">
        <v>500</v>
      </c>
      <c r="E81" s="299" t="s">
        <v>420</v>
      </c>
      <c r="F81" s="308">
        <v>0.02</v>
      </c>
      <c r="G81" s="173">
        <v>0</v>
      </c>
      <c r="J81" s="238"/>
      <c r="K81" s="238"/>
      <c r="L81" s="238"/>
      <c r="M81" s="238"/>
      <c r="N81" s="238"/>
      <c r="O81" s="238"/>
      <c r="P81" s="238"/>
    </row>
    <row r="82" spans="1:16" s="234" customFormat="1" ht="19.5" customHeight="1">
      <c r="A82" s="501"/>
      <c r="B82" s="92" t="s">
        <v>510</v>
      </c>
      <c r="C82" s="307">
        <v>5</v>
      </c>
      <c r="D82" s="316" t="s">
        <v>506</v>
      </c>
      <c r="E82" s="299" t="s">
        <v>420</v>
      </c>
      <c r="F82" s="310">
        <v>5</v>
      </c>
      <c r="G82" s="173">
        <v>0</v>
      </c>
      <c r="J82" s="238"/>
      <c r="K82" s="238"/>
      <c r="L82" s="238"/>
      <c r="M82" s="238"/>
      <c r="N82" s="238"/>
      <c r="O82" s="238"/>
      <c r="P82" s="238"/>
    </row>
    <row r="83" spans="1:16" s="234" customFormat="1" ht="19.5" customHeight="1">
      <c r="A83" s="501"/>
      <c r="B83" s="92" t="s">
        <v>511</v>
      </c>
      <c r="C83" s="314" t="s">
        <v>227</v>
      </c>
      <c r="D83" s="316" t="s">
        <v>506</v>
      </c>
      <c r="E83" s="299"/>
      <c r="F83" s="308">
        <v>64</v>
      </c>
      <c r="G83" s="173" t="s">
        <v>550</v>
      </c>
      <c r="J83" s="238"/>
      <c r="K83" s="238"/>
      <c r="L83" s="238"/>
      <c r="M83" s="238"/>
      <c r="N83" s="238"/>
      <c r="O83" s="238"/>
      <c r="P83" s="238"/>
    </row>
    <row r="84" spans="1:16" s="234" customFormat="1" ht="19.5" customHeight="1">
      <c r="A84" s="501"/>
      <c r="B84" s="92" t="s">
        <v>512</v>
      </c>
      <c r="C84" s="307">
        <v>50</v>
      </c>
      <c r="D84" s="316" t="s">
        <v>506</v>
      </c>
      <c r="E84" s="299" t="s">
        <v>420</v>
      </c>
      <c r="F84" s="308">
        <v>10</v>
      </c>
      <c r="G84" s="173">
        <v>0</v>
      </c>
      <c r="J84" s="238"/>
      <c r="K84" s="238"/>
      <c r="L84" s="238"/>
      <c r="M84" s="238"/>
      <c r="N84" s="238"/>
      <c r="O84" s="238"/>
      <c r="P84" s="238"/>
    </row>
    <row r="85" spans="1:16" s="234" customFormat="1" ht="19.5" customHeight="1">
      <c r="A85" s="501"/>
      <c r="B85" s="92" t="s">
        <v>513</v>
      </c>
      <c r="C85" s="307">
        <v>200</v>
      </c>
      <c r="D85" s="316" t="s">
        <v>506</v>
      </c>
      <c r="E85" s="299" t="s">
        <v>420</v>
      </c>
      <c r="F85" s="308">
        <v>50</v>
      </c>
      <c r="G85" s="173">
        <f>F85/C85*100</f>
        <v>25</v>
      </c>
      <c r="J85" s="238"/>
      <c r="K85" s="238"/>
      <c r="L85" s="238"/>
      <c r="M85" s="238"/>
      <c r="N85" s="238"/>
      <c r="O85" s="238"/>
      <c r="P85" s="238"/>
    </row>
    <row r="86" spans="1:16" s="234" customFormat="1" ht="19.5" customHeight="1">
      <c r="A86" s="501"/>
      <c r="B86" s="92" t="s">
        <v>514</v>
      </c>
      <c r="C86" s="307">
        <v>50</v>
      </c>
      <c r="D86" s="316" t="s">
        <v>506</v>
      </c>
      <c r="E86" s="299"/>
      <c r="F86" s="310">
        <v>28</v>
      </c>
      <c r="G86" s="173">
        <f>F86/C86*100</f>
        <v>56.00000000000001</v>
      </c>
      <c r="J86" s="238"/>
      <c r="K86" s="238"/>
      <c r="L86" s="238"/>
      <c r="M86" s="238"/>
      <c r="N86" s="238"/>
      <c r="O86" s="238"/>
      <c r="P86" s="238"/>
    </row>
    <row r="87" spans="1:16" s="234" customFormat="1" ht="19.5" customHeight="1">
      <c r="A87" s="501"/>
      <c r="B87" s="92" t="s">
        <v>515</v>
      </c>
      <c r="C87" s="314" t="s">
        <v>227</v>
      </c>
      <c r="D87" s="316" t="s">
        <v>506</v>
      </c>
      <c r="E87" s="299"/>
      <c r="F87" s="308">
        <v>14</v>
      </c>
      <c r="G87" s="173" t="s">
        <v>430</v>
      </c>
      <c r="J87" s="238"/>
      <c r="K87" s="238"/>
      <c r="L87" s="238"/>
      <c r="M87" s="238"/>
      <c r="N87" s="238"/>
      <c r="O87" s="238"/>
      <c r="P87" s="238"/>
    </row>
    <row r="88" spans="1:16" s="234" customFormat="1" ht="19.5" customHeight="1">
      <c r="A88" s="501"/>
      <c r="B88" s="92" t="s">
        <v>516</v>
      </c>
      <c r="C88" s="315">
        <v>1</v>
      </c>
      <c r="D88" s="300" t="s">
        <v>506</v>
      </c>
      <c r="E88" s="299" t="s">
        <v>420</v>
      </c>
      <c r="F88" s="308">
        <v>0.5</v>
      </c>
      <c r="G88" s="173">
        <v>0</v>
      </c>
      <c r="J88" s="238"/>
      <c r="K88" s="238"/>
      <c r="L88" s="238"/>
      <c r="M88" s="238"/>
      <c r="N88" s="238"/>
      <c r="O88" s="238"/>
      <c r="P88" s="238"/>
    </row>
    <row r="89" spans="1:16" s="234" customFormat="1" ht="19.5" customHeight="1">
      <c r="A89" s="501"/>
      <c r="B89" s="92" t="s">
        <v>517</v>
      </c>
      <c r="C89" s="307">
        <v>20</v>
      </c>
      <c r="D89" s="300" t="s">
        <v>506</v>
      </c>
      <c r="E89" s="299" t="s">
        <v>420</v>
      </c>
      <c r="F89" s="308">
        <v>20</v>
      </c>
      <c r="G89" s="173">
        <v>0</v>
      </c>
      <c r="J89" s="238"/>
      <c r="K89" s="238"/>
      <c r="L89" s="238"/>
      <c r="M89" s="238"/>
      <c r="N89" s="238"/>
      <c r="O89" s="238"/>
      <c r="P89" s="238"/>
    </row>
    <row r="90" spans="1:16" s="234" customFormat="1" ht="19.5" customHeight="1">
      <c r="A90" s="501"/>
      <c r="B90" s="92" t="s">
        <v>518</v>
      </c>
      <c r="C90" s="307">
        <v>10</v>
      </c>
      <c r="D90" s="300" t="s">
        <v>506</v>
      </c>
      <c r="E90" s="299" t="s">
        <v>420</v>
      </c>
      <c r="F90" s="310">
        <v>5</v>
      </c>
      <c r="G90" s="173">
        <v>0</v>
      </c>
      <c r="J90" s="238"/>
      <c r="K90" s="238"/>
      <c r="L90" s="238"/>
      <c r="M90" s="238"/>
      <c r="N90" s="238"/>
      <c r="O90" s="238"/>
      <c r="P90" s="238"/>
    </row>
    <row r="91" spans="1:16" s="234" customFormat="1" ht="19.5" customHeight="1">
      <c r="A91" s="501"/>
      <c r="B91" s="92" t="s">
        <v>519</v>
      </c>
      <c r="C91" s="307">
        <v>1</v>
      </c>
      <c r="D91" s="300" t="s">
        <v>500</v>
      </c>
      <c r="E91" s="299" t="s">
        <v>420</v>
      </c>
      <c r="F91" s="308">
        <v>0.01</v>
      </c>
      <c r="G91" s="173">
        <f>F91/C91*100</f>
        <v>1</v>
      </c>
      <c r="J91" s="238"/>
      <c r="K91" s="238"/>
      <c r="L91" s="238"/>
      <c r="M91" s="238"/>
      <c r="N91" s="238"/>
      <c r="O91" s="238"/>
      <c r="P91" s="238"/>
    </row>
    <row r="92" spans="1:16" s="234" customFormat="1" ht="19.5" customHeight="1">
      <c r="A92" s="501"/>
      <c r="B92" s="92" t="s">
        <v>520</v>
      </c>
      <c r="C92" s="307">
        <v>10</v>
      </c>
      <c r="D92" s="300" t="s">
        <v>506</v>
      </c>
      <c r="E92" s="299" t="s">
        <v>420</v>
      </c>
      <c r="F92" s="310">
        <v>1</v>
      </c>
      <c r="G92" s="173">
        <v>0</v>
      </c>
      <c r="J92" s="238"/>
      <c r="K92" s="238"/>
      <c r="L92" s="238"/>
      <c r="M92" s="238"/>
      <c r="N92" s="238"/>
      <c r="O92" s="238"/>
      <c r="P92" s="238"/>
    </row>
    <row r="93" spans="1:16" s="234" customFormat="1" ht="19.5" customHeight="1">
      <c r="A93" s="501"/>
      <c r="B93" s="92" t="s">
        <v>521</v>
      </c>
      <c r="C93" s="314" t="s">
        <v>227</v>
      </c>
      <c r="D93" s="300" t="s">
        <v>500</v>
      </c>
      <c r="E93" s="299"/>
      <c r="F93" s="308">
        <v>32</v>
      </c>
      <c r="G93" s="305" t="s">
        <v>430</v>
      </c>
      <c r="J93" s="238"/>
      <c r="K93" s="238"/>
      <c r="L93" s="238"/>
      <c r="M93" s="238"/>
      <c r="N93" s="238"/>
      <c r="O93" s="238"/>
      <c r="P93" s="238"/>
    </row>
    <row r="94" spans="1:16" s="234" customFormat="1" ht="19.5" customHeight="1">
      <c r="A94" s="501"/>
      <c r="B94" s="92" t="s">
        <v>522</v>
      </c>
      <c r="C94" s="314" t="s">
        <v>227</v>
      </c>
      <c r="D94" s="300" t="s">
        <v>506</v>
      </c>
      <c r="E94" s="299" t="s">
        <v>420</v>
      </c>
      <c r="F94" s="308">
        <v>5</v>
      </c>
      <c r="G94" s="305" t="s">
        <v>430</v>
      </c>
      <c r="J94" s="238"/>
      <c r="K94" s="238"/>
      <c r="L94" s="238"/>
      <c r="M94" s="238"/>
      <c r="N94" s="238"/>
      <c r="O94" s="238"/>
      <c r="P94" s="238"/>
    </row>
    <row r="95" spans="1:16" s="234" customFormat="1" ht="19.5" customHeight="1">
      <c r="A95" s="501"/>
      <c r="B95" s="92" t="s">
        <v>523</v>
      </c>
      <c r="C95" s="314" t="s">
        <v>227</v>
      </c>
      <c r="D95" s="300" t="s">
        <v>500</v>
      </c>
      <c r="E95" s="299" t="s">
        <v>420</v>
      </c>
      <c r="F95" s="308">
        <v>0.3</v>
      </c>
      <c r="G95" s="305" t="s">
        <v>430</v>
      </c>
      <c r="J95" s="238"/>
      <c r="K95" s="238"/>
      <c r="L95" s="238"/>
      <c r="M95" s="238"/>
      <c r="N95" s="238"/>
      <c r="O95" s="238"/>
      <c r="P95" s="238"/>
    </row>
    <row r="96" spans="1:16" s="234" customFormat="1" ht="19.5" customHeight="1">
      <c r="A96" s="501"/>
      <c r="B96" s="92" t="s">
        <v>524</v>
      </c>
      <c r="C96" s="307">
        <v>0.5</v>
      </c>
      <c r="D96" s="300" t="s">
        <v>500</v>
      </c>
      <c r="E96" s="299" t="s">
        <v>420</v>
      </c>
      <c r="F96" s="308">
        <v>0.03</v>
      </c>
      <c r="G96" s="173">
        <v>0</v>
      </c>
      <c r="J96" s="238"/>
      <c r="K96" s="238"/>
      <c r="L96" s="238"/>
      <c r="M96" s="238"/>
      <c r="N96" s="238"/>
      <c r="O96" s="238"/>
      <c r="P96" s="238"/>
    </row>
    <row r="97" spans="1:16" s="234" customFormat="1" ht="19.5" customHeight="1">
      <c r="A97" s="501"/>
      <c r="B97" s="92" t="s">
        <v>525</v>
      </c>
      <c r="C97" s="307" t="s">
        <v>227</v>
      </c>
      <c r="D97" s="300" t="s">
        <v>500</v>
      </c>
      <c r="E97" s="299" t="s">
        <v>420</v>
      </c>
      <c r="F97" s="310">
        <v>1</v>
      </c>
      <c r="G97" s="305" t="s">
        <v>430</v>
      </c>
      <c r="J97" s="238"/>
      <c r="K97" s="238"/>
      <c r="L97" s="238"/>
      <c r="M97" s="238"/>
      <c r="N97" s="238"/>
      <c r="O97" s="238"/>
      <c r="P97" s="238"/>
    </row>
    <row r="98" spans="1:16" s="234" customFormat="1" ht="19.5" customHeight="1">
      <c r="A98" s="501"/>
      <c r="B98" s="92" t="s">
        <v>526</v>
      </c>
      <c r="C98" s="307" t="s">
        <v>227</v>
      </c>
      <c r="D98" s="312" t="s">
        <v>227</v>
      </c>
      <c r="E98" s="299" t="s">
        <v>420</v>
      </c>
      <c r="F98" s="308">
        <v>0.1</v>
      </c>
      <c r="G98" s="305" t="s">
        <v>430</v>
      </c>
      <c r="J98" s="238"/>
      <c r="K98" s="238"/>
      <c r="L98" s="238"/>
      <c r="M98" s="238"/>
      <c r="N98" s="238"/>
      <c r="O98" s="238"/>
      <c r="P98" s="238"/>
    </row>
    <row r="99" spans="1:16" s="234" customFormat="1" ht="19.5" customHeight="1">
      <c r="A99" s="501"/>
      <c r="B99" s="92" t="s">
        <v>527</v>
      </c>
      <c r="C99" s="307">
        <v>50</v>
      </c>
      <c r="D99" s="300" t="s">
        <v>506</v>
      </c>
      <c r="E99" s="299" t="s">
        <v>420</v>
      </c>
      <c r="F99" s="308">
        <v>10</v>
      </c>
      <c r="G99" s="173">
        <v>0</v>
      </c>
      <c r="J99" s="238"/>
      <c r="K99" s="238"/>
      <c r="L99" s="238"/>
      <c r="M99" s="238"/>
      <c r="N99" s="238"/>
      <c r="O99" s="238"/>
      <c r="P99" s="238"/>
    </row>
    <row r="100" spans="1:16" s="234" customFormat="1" ht="19.5" customHeight="1">
      <c r="A100" s="501"/>
      <c r="B100" s="92" t="s">
        <v>471</v>
      </c>
      <c r="C100" s="307">
        <v>350</v>
      </c>
      <c r="D100" s="300" t="s">
        <v>506</v>
      </c>
      <c r="E100" s="299" t="s">
        <v>420</v>
      </c>
      <c r="F100" s="308">
        <v>10</v>
      </c>
      <c r="G100" s="173">
        <v>0</v>
      </c>
      <c r="J100" s="238"/>
      <c r="K100" s="238"/>
      <c r="L100" s="238"/>
      <c r="M100" s="238"/>
      <c r="N100" s="238"/>
      <c r="O100" s="238"/>
      <c r="P100" s="238"/>
    </row>
    <row r="101" spans="1:16" s="234" customFormat="1" ht="29.25" customHeight="1">
      <c r="A101" s="501"/>
      <c r="B101" s="274" t="s">
        <v>528</v>
      </c>
      <c r="C101" s="311" t="s">
        <v>227</v>
      </c>
      <c r="D101" s="300" t="s">
        <v>506</v>
      </c>
      <c r="E101" s="299" t="s">
        <v>420</v>
      </c>
      <c r="F101" s="310">
        <v>5</v>
      </c>
      <c r="G101" s="305" t="s">
        <v>430</v>
      </c>
      <c r="J101" s="238"/>
      <c r="K101" s="238"/>
      <c r="L101" s="238"/>
      <c r="M101" s="238"/>
      <c r="N101" s="238"/>
      <c r="O101" s="238"/>
      <c r="P101" s="238"/>
    </row>
    <row r="102" spans="1:16" s="234" customFormat="1" ht="19.5" customHeight="1">
      <c r="A102" s="502"/>
      <c r="B102" s="309" t="s">
        <v>529</v>
      </c>
      <c r="C102" s="309" t="s">
        <v>227</v>
      </c>
      <c r="D102" s="309" t="s">
        <v>500</v>
      </c>
      <c r="E102" s="299" t="s">
        <v>420</v>
      </c>
      <c r="F102" s="308">
        <v>0.05</v>
      </c>
      <c r="G102" s="305" t="s">
        <v>430</v>
      </c>
      <c r="J102" s="238"/>
      <c r="K102" s="238"/>
      <c r="L102" s="238"/>
      <c r="M102" s="238"/>
      <c r="N102" s="238"/>
      <c r="O102" s="238"/>
      <c r="P102" s="238"/>
    </row>
    <row r="103" spans="1:16" s="234" customFormat="1" ht="19.5" customHeight="1">
      <c r="A103" s="503"/>
      <c r="B103" s="494" t="s">
        <v>531</v>
      </c>
      <c r="C103" s="495"/>
      <c r="D103" s="495"/>
      <c r="E103" s="495"/>
      <c r="F103" s="495"/>
      <c r="G103" s="496"/>
      <c r="J103" s="238"/>
      <c r="K103" s="238"/>
      <c r="L103" s="238"/>
      <c r="M103" s="238"/>
      <c r="N103" s="238"/>
      <c r="O103" s="238"/>
      <c r="P103" s="238"/>
    </row>
    <row r="104" spans="1:16" s="234" customFormat="1" ht="19.5" customHeight="1">
      <c r="A104" s="503"/>
      <c r="B104" s="92" t="s">
        <v>532</v>
      </c>
      <c r="C104" s="307">
        <v>1</v>
      </c>
      <c r="D104" s="316" t="s">
        <v>506</v>
      </c>
      <c r="E104" s="299" t="s">
        <v>420</v>
      </c>
      <c r="F104" s="308">
        <v>0.05</v>
      </c>
      <c r="G104" s="325">
        <v>0</v>
      </c>
      <c r="J104" s="238"/>
      <c r="K104" s="238"/>
      <c r="L104" s="238"/>
      <c r="M104" s="238"/>
      <c r="N104" s="238"/>
      <c r="O104" s="238"/>
      <c r="P104" s="238"/>
    </row>
    <row r="105" spans="1:16" s="234" customFormat="1" ht="19.5" customHeight="1">
      <c r="A105" s="503"/>
      <c r="B105" s="92" t="s">
        <v>533</v>
      </c>
      <c r="C105" s="307">
        <v>50</v>
      </c>
      <c r="D105" s="316" t="s">
        <v>506</v>
      </c>
      <c r="E105" s="299" t="s">
        <v>420</v>
      </c>
      <c r="F105" s="308">
        <v>0.05</v>
      </c>
      <c r="G105" s="325">
        <v>0</v>
      </c>
      <c r="J105" s="238"/>
      <c r="K105" s="238"/>
      <c r="L105" s="238"/>
      <c r="M105" s="238"/>
      <c r="N105" s="238"/>
      <c r="O105" s="238"/>
      <c r="P105" s="238"/>
    </row>
    <row r="106" spans="1:16" s="234" customFormat="1" ht="19.5" customHeight="1">
      <c r="A106" s="503"/>
      <c r="B106" s="92" t="s">
        <v>534</v>
      </c>
      <c r="C106" s="307">
        <v>15</v>
      </c>
      <c r="D106" s="316" t="s">
        <v>506</v>
      </c>
      <c r="E106" s="299" t="s">
        <v>420</v>
      </c>
      <c r="F106" s="308">
        <v>0.05</v>
      </c>
      <c r="G106" s="325">
        <v>0</v>
      </c>
      <c r="J106" s="238"/>
      <c r="K106" s="238"/>
      <c r="L106" s="238"/>
      <c r="M106" s="238"/>
      <c r="N106" s="238"/>
      <c r="O106" s="238"/>
      <c r="P106" s="238"/>
    </row>
    <row r="107" spans="1:16" s="234" customFormat="1" ht="19.5" customHeight="1">
      <c r="A107" s="503"/>
      <c r="B107" s="92" t="s">
        <v>535</v>
      </c>
      <c r="C107" s="307">
        <v>10</v>
      </c>
      <c r="D107" s="316" t="s">
        <v>506</v>
      </c>
      <c r="E107" s="299" t="s">
        <v>420</v>
      </c>
      <c r="F107" s="308">
        <v>0.05</v>
      </c>
      <c r="G107" s="325">
        <v>0</v>
      </c>
      <c r="J107" s="238"/>
      <c r="K107" s="238"/>
      <c r="L107" s="238"/>
      <c r="M107" s="238"/>
      <c r="N107" s="238"/>
      <c r="O107" s="238"/>
      <c r="P107" s="238"/>
    </row>
    <row r="108" spans="1:16" s="234" customFormat="1" ht="19.5" customHeight="1">
      <c r="A108" s="503"/>
      <c r="B108" s="92" t="s">
        <v>536</v>
      </c>
      <c r="C108" s="307">
        <v>25</v>
      </c>
      <c r="D108" s="316" t="s">
        <v>506</v>
      </c>
      <c r="E108" s="299" t="s">
        <v>420</v>
      </c>
      <c r="F108" s="308">
        <v>0.05</v>
      </c>
      <c r="G108" s="325">
        <v>0</v>
      </c>
      <c r="J108" s="238"/>
      <c r="K108" s="238"/>
      <c r="L108" s="238"/>
      <c r="M108" s="238"/>
      <c r="N108" s="238"/>
      <c r="O108" s="238"/>
      <c r="P108" s="238"/>
    </row>
    <row r="109" spans="1:16" s="234" customFormat="1" ht="19.5" customHeight="1">
      <c r="A109" s="503"/>
      <c r="B109" s="497" t="s">
        <v>537</v>
      </c>
      <c r="C109" s="498"/>
      <c r="D109" s="498"/>
      <c r="E109" s="498"/>
      <c r="F109" s="498"/>
      <c r="G109" s="499"/>
      <c r="J109" s="238"/>
      <c r="K109" s="238"/>
      <c r="L109" s="238"/>
      <c r="M109" s="238"/>
      <c r="N109" s="238"/>
      <c r="O109" s="238"/>
      <c r="P109" s="238"/>
    </row>
    <row r="110" spans="1:16" s="234" customFormat="1" ht="19.5" customHeight="1">
      <c r="A110" s="503"/>
      <c r="B110" s="92" t="s">
        <v>538</v>
      </c>
      <c r="C110" s="307">
        <v>0.1</v>
      </c>
      <c r="D110" s="316" t="s">
        <v>506</v>
      </c>
      <c r="E110" s="299" t="s">
        <v>420</v>
      </c>
      <c r="F110" s="298">
        <v>0.01</v>
      </c>
      <c r="G110" s="324">
        <v>0</v>
      </c>
      <c r="J110" s="238"/>
      <c r="K110" s="238"/>
      <c r="L110" s="238"/>
      <c r="M110" s="238"/>
      <c r="N110" s="238"/>
      <c r="O110" s="238"/>
      <c r="P110" s="238"/>
    </row>
    <row r="111" spans="1:16" s="234" customFormat="1" ht="19.5" customHeight="1">
      <c r="A111" s="503"/>
      <c r="B111" s="92" t="s">
        <v>539</v>
      </c>
      <c r="C111" s="306">
        <v>0.01</v>
      </c>
      <c r="D111" s="316" t="s">
        <v>506</v>
      </c>
      <c r="E111" s="299" t="s">
        <v>420</v>
      </c>
      <c r="F111" s="298">
        <v>0.01</v>
      </c>
      <c r="G111" s="323">
        <v>0</v>
      </c>
      <c r="H111" s="238"/>
      <c r="I111" s="238"/>
      <c r="J111" s="238"/>
      <c r="K111" s="238"/>
      <c r="L111" s="238"/>
      <c r="M111" s="238"/>
      <c r="N111" s="238"/>
      <c r="O111" s="238"/>
      <c r="P111" s="238"/>
    </row>
    <row r="112" spans="1:16" s="234" customFormat="1" ht="19.5" customHeight="1">
      <c r="A112" s="503"/>
      <c r="B112" s="92" t="s">
        <v>540</v>
      </c>
      <c r="C112" s="306">
        <v>0.1</v>
      </c>
      <c r="D112" s="316" t="s">
        <v>506</v>
      </c>
      <c r="E112" s="299" t="s">
        <v>420</v>
      </c>
      <c r="F112" s="298">
        <v>0.01</v>
      </c>
      <c r="G112" s="323">
        <v>0</v>
      </c>
      <c r="H112" s="238"/>
      <c r="I112" s="238"/>
      <c r="J112" s="238"/>
      <c r="K112" s="238"/>
      <c r="L112" s="238"/>
      <c r="M112" s="238"/>
      <c r="N112" s="238"/>
      <c r="O112" s="238"/>
      <c r="P112" s="238"/>
    </row>
    <row r="113" spans="1:16" s="234" customFormat="1" ht="19.5" customHeight="1">
      <c r="A113" s="503"/>
      <c r="B113" s="92" t="s">
        <v>541</v>
      </c>
      <c r="C113" s="306">
        <v>0.05</v>
      </c>
      <c r="D113" s="316" t="s">
        <v>506</v>
      </c>
      <c r="E113" s="299" t="s">
        <v>420</v>
      </c>
      <c r="F113" s="298">
        <v>0.01</v>
      </c>
      <c r="G113" s="323">
        <v>0</v>
      </c>
      <c r="H113" s="238"/>
      <c r="I113" s="238"/>
      <c r="J113" s="238"/>
      <c r="K113" s="238"/>
      <c r="L113" s="238"/>
      <c r="M113" s="238"/>
      <c r="N113" s="238"/>
      <c r="O113" s="238"/>
      <c r="P113" s="238"/>
    </row>
    <row r="114" spans="1:16" s="234" customFormat="1" ht="19.5" customHeight="1">
      <c r="A114" s="503"/>
      <c r="B114" s="92" t="s">
        <v>542</v>
      </c>
      <c r="C114" s="306">
        <v>0.01</v>
      </c>
      <c r="D114" s="316" t="s">
        <v>506</v>
      </c>
      <c r="E114" s="299" t="s">
        <v>420</v>
      </c>
      <c r="F114" s="298">
        <v>0.01</v>
      </c>
      <c r="G114" s="323">
        <v>0</v>
      </c>
      <c r="H114" s="238"/>
      <c r="I114" s="238"/>
      <c r="J114" s="238"/>
      <c r="K114" s="238"/>
      <c r="L114" s="238"/>
      <c r="M114" s="238"/>
      <c r="N114" s="238"/>
      <c r="O114" s="238"/>
      <c r="P114" s="238"/>
    </row>
    <row r="115" spans="1:16" s="234" customFormat="1" ht="19.5" customHeight="1">
      <c r="A115" s="503"/>
      <c r="B115" s="92" t="s">
        <v>543</v>
      </c>
      <c r="C115" s="306">
        <v>5</v>
      </c>
      <c r="D115" s="316" t="s">
        <v>506</v>
      </c>
      <c r="E115" s="299" t="s">
        <v>420</v>
      </c>
      <c r="F115" s="298">
        <v>0.01</v>
      </c>
      <c r="G115" s="323">
        <v>0</v>
      </c>
      <c r="H115" s="238"/>
      <c r="I115" s="238"/>
      <c r="J115" s="238"/>
      <c r="K115" s="238"/>
      <c r="L115" s="238"/>
      <c r="M115" s="238"/>
      <c r="N115" s="238"/>
      <c r="O115" s="238"/>
      <c r="P115" s="238"/>
    </row>
    <row r="116" spans="1:16" s="234" customFormat="1" ht="19.5" customHeight="1">
      <c r="A116" s="503"/>
      <c r="B116" s="322" t="s">
        <v>544</v>
      </c>
      <c r="C116" s="306">
        <v>0.01</v>
      </c>
      <c r="D116" s="316" t="s">
        <v>506</v>
      </c>
      <c r="E116" s="299" t="s">
        <v>420</v>
      </c>
      <c r="F116" s="298">
        <v>0.01</v>
      </c>
      <c r="G116" s="323">
        <v>0</v>
      </c>
      <c r="H116" s="238"/>
      <c r="I116" s="238"/>
      <c r="J116" s="238"/>
      <c r="K116" s="238"/>
      <c r="L116" s="238"/>
      <c r="M116" s="238"/>
      <c r="N116" s="238"/>
      <c r="O116" s="238"/>
      <c r="P116" s="238"/>
    </row>
    <row r="117" spans="1:16" s="234" customFormat="1" ht="19.5" customHeight="1">
      <c r="A117" s="503"/>
      <c r="B117" s="322" t="s">
        <v>545</v>
      </c>
      <c r="C117" s="306">
        <v>0.1</v>
      </c>
      <c r="D117" s="316" t="s">
        <v>506</v>
      </c>
      <c r="E117" s="299" t="s">
        <v>420</v>
      </c>
      <c r="F117" s="298">
        <v>0.01</v>
      </c>
      <c r="G117" s="323">
        <v>0</v>
      </c>
      <c r="H117" s="238"/>
      <c r="I117" s="238"/>
      <c r="J117" s="238"/>
      <c r="K117" s="238"/>
      <c r="L117" s="238"/>
      <c r="M117" s="238"/>
      <c r="N117" s="238"/>
      <c r="O117" s="238"/>
      <c r="P117" s="238"/>
    </row>
    <row r="118" spans="1:16" s="234" customFormat="1" ht="19.5" customHeight="1">
      <c r="A118" s="503"/>
      <c r="B118" s="322" t="s">
        <v>546</v>
      </c>
      <c r="C118" s="303">
        <v>50</v>
      </c>
      <c r="D118" s="316" t="s">
        <v>506</v>
      </c>
      <c r="E118" s="299" t="s">
        <v>420</v>
      </c>
      <c r="F118" s="298">
        <v>0.01</v>
      </c>
      <c r="G118" s="321">
        <v>0</v>
      </c>
      <c r="H118" s="238"/>
      <c r="I118" s="238"/>
      <c r="J118" s="238"/>
      <c r="K118" s="238"/>
      <c r="L118" s="238"/>
      <c r="M118" s="238"/>
      <c r="N118" s="238"/>
      <c r="O118" s="238"/>
      <c r="P118" s="238"/>
    </row>
    <row r="119" spans="1:16" s="234" customFormat="1" ht="64.5" customHeight="1">
      <c r="A119" s="504"/>
      <c r="B119" s="320" t="s">
        <v>547</v>
      </c>
      <c r="C119" s="297">
        <v>0.1</v>
      </c>
      <c r="D119" s="300" t="s">
        <v>506</v>
      </c>
      <c r="E119" s="299" t="s">
        <v>420</v>
      </c>
      <c r="F119" s="298">
        <v>0.04</v>
      </c>
      <c r="G119" s="319">
        <v>0</v>
      </c>
      <c r="H119" s="238"/>
      <c r="I119" s="238"/>
      <c r="J119" s="238"/>
      <c r="K119" s="238"/>
      <c r="L119" s="238"/>
      <c r="M119" s="238"/>
      <c r="N119" s="238"/>
      <c r="O119" s="238"/>
      <c r="P119" s="238"/>
    </row>
    <row r="120" spans="1:19" s="234" customFormat="1" ht="36.75" customHeight="1">
      <c r="A120" s="446" t="s">
        <v>530</v>
      </c>
      <c r="B120" s="446"/>
      <c r="C120" s="446"/>
      <c r="D120" s="446"/>
      <c r="E120" s="446"/>
      <c r="F120" s="446"/>
      <c r="G120" s="446"/>
      <c r="H120" s="238"/>
      <c r="I120" s="238"/>
      <c r="J120" s="238"/>
      <c r="K120" s="238"/>
      <c r="L120" s="238"/>
      <c r="M120" s="238"/>
      <c r="N120" s="238"/>
      <c r="O120" s="238"/>
      <c r="P120" s="238"/>
      <c r="Q120" s="238"/>
      <c r="R120" s="238"/>
      <c r="S120" s="238"/>
    </row>
    <row r="123" spans="1:3" s="234" customFormat="1" ht="45">
      <c r="A123" s="269" t="s">
        <v>176</v>
      </c>
      <c r="B123" s="318" t="s">
        <v>724</v>
      </c>
      <c r="C123" s="265" t="s">
        <v>551</v>
      </c>
    </row>
    <row r="124" spans="6:7" s="234" customFormat="1" ht="15">
      <c r="F124" s="59"/>
      <c r="G124" s="46"/>
    </row>
    <row r="125" spans="1:17" s="234" customFormat="1" ht="18.75" customHeight="1">
      <c r="A125" s="404" t="s">
        <v>177</v>
      </c>
      <c r="B125" s="404" t="s">
        <v>178</v>
      </c>
      <c r="C125" s="404" t="s">
        <v>489</v>
      </c>
      <c r="D125" s="364" t="s">
        <v>490</v>
      </c>
      <c r="E125" s="506" t="s">
        <v>723</v>
      </c>
      <c r="F125" s="507"/>
      <c r="G125" s="508"/>
      <c r="J125" s="238"/>
      <c r="K125" s="238"/>
      <c r="L125" s="238"/>
      <c r="M125" s="238"/>
      <c r="N125" s="238"/>
      <c r="O125" s="238"/>
      <c r="P125" s="238"/>
      <c r="Q125" s="238"/>
    </row>
    <row r="126" spans="1:16" s="234" customFormat="1" ht="54" customHeight="1">
      <c r="A126" s="404"/>
      <c r="B126" s="404"/>
      <c r="C126" s="404"/>
      <c r="D126" s="505"/>
      <c r="E126" s="447" t="s">
        <v>180</v>
      </c>
      <c r="F126" s="448"/>
      <c r="G126" s="201" t="s">
        <v>492</v>
      </c>
      <c r="J126" s="238"/>
      <c r="K126" s="238"/>
      <c r="L126" s="238"/>
      <c r="M126" s="238"/>
      <c r="N126" s="238"/>
      <c r="O126" s="238"/>
      <c r="P126" s="238"/>
    </row>
    <row r="127" spans="1:16" s="234" customFormat="1" ht="19.5" customHeight="1">
      <c r="A127" s="500" t="s">
        <v>552</v>
      </c>
      <c r="B127" s="274" t="s">
        <v>428</v>
      </c>
      <c r="C127" s="312" t="s">
        <v>227</v>
      </c>
      <c r="D127" s="312" t="s">
        <v>494</v>
      </c>
      <c r="E127" s="299"/>
      <c r="F127" s="308">
        <v>7.8</v>
      </c>
      <c r="G127" s="173" t="s">
        <v>550</v>
      </c>
      <c r="J127" s="238"/>
      <c r="K127" s="238"/>
      <c r="L127" s="238"/>
      <c r="M127" s="238"/>
      <c r="N127" s="238"/>
      <c r="O127" s="238"/>
      <c r="P127" s="238"/>
    </row>
    <row r="128" spans="1:16" s="234" customFormat="1" ht="45.75" customHeight="1">
      <c r="A128" s="501"/>
      <c r="B128" s="309" t="s">
        <v>432</v>
      </c>
      <c r="C128" s="312" t="s">
        <v>227</v>
      </c>
      <c r="D128" s="309" t="s">
        <v>227</v>
      </c>
      <c r="E128" s="299"/>
      <c r="F128" s="308" t="s">
        <v>495</v>
      </c>
      <c r="G128" s="173" t="s">
        <v>550</v>
      </c>
      <c r="J128" s="238"/>
      <c r="K128" s="238"/>
      <c r="L128" s="238"/>
      <c r="M128" s="238"/>
      <c r="N128" s="238"/>
      <c r="O128" s="238"/>
      <c r="P128" s="238"/>
    </row>
    <row r="129" spans="1:16" s="234" customFormat="1" ht="48.75" customHeight="1">
      <c r="A129" s="501"/>
      <c r="B129" s="309" t="s">
        <v>435</v>
      </c>
      <c r="C129" s="309" t="s">
        <v>227</v>
      </c>
      <c r="D129" s="309" t="s">
        <v>227</v>
      </c>
      <c r="E129" s="299"/>
      <c r="F129" s="308" t="s">
        <v>496</v>
      </c>
      <c r="G129" s="173" t="s">
        <v>550</v>
      </c>
      <c r="J129" s="238"/>
      <c r="K129" s="238"/>
      <c r="L129" s="238"/>
      <c r="M129" s="238"/>
      <c r="N129" s="238"/>
      <c r="O129" s="238"/>
      <c r="P129" s="238"/>
    </row>
    <row r="130" spans="1:16" s="234" customFormat="1" ht="19.5" customHeight="1">
      <c r="A130" s="501"/>
      <c r="B130" s="275" t="s">
        <v>497</v>
      </c>
      <c r="C130" s="317" t="s">
        <v>227</v>
      </c>
      <c r="D130" s="317" t="s">
        <v>498</v>
      </c>
      <c r="E130" s="299"/>
      <c r="F130" s="308">
        <v>824</v>
      </c>
      <c r="G130" s="173" t="s">
        <v>550</v>
      </c>
      <c r="J130" s="238"/>
      <c r="K130" s="238"/>
      <c r="L130" s="238"/>
      <c r="M130" s="238"/>
      <c r="N130" s="238"/>
      <c r="O130" s="238"/>
      <c r="P130" s="238"/>
    </row>
    <row r="131" spans="1:16" s="234" customFormat="1" ht="19.5" customHeight="1">
      <c r="A131" s="501"/>
      <c r="B131" s="92" t="s">
        <v>499</v>
      </c>
      <c r="C131" s="317" t="s">
        <v>227</v>
      </c>
      <c r="D131" s="312" t="s">
        <v>500</v>
      </c>
      <c r="E131" s="299"/>
      <c r="F131" s="308">
        <v>585</v>
      </c>
      <c r="G131" s="173" t="s">
        <v>550</v>
      </c>
      <c r="J131" s="238"/>
      <c r="K131" s="238"/>
      <c r="L131" s="238"/>
      <c r="M131" s="238"/>
      <c r="N131" s="238"/>
      <c r="O131" s="238"/>
      <c r="P131" s="238"/>
    </row>
    <row r="132" spans="1:16" s="234" customFormat="1" ht="19.5" customHeight="1">
      <c r="A132" s="501"/>
      <c r="B132" s="92" t="s">
        <v>501</v>
      </c>
      <c r="C132" s="317" t="s">
        <v>227</v>
      </c>
      <c r="D132" s="312" t="s">
        <v>502</v>
      </c>
      <c r="E132" s="299"/>
      <c r="F132" s="308">
        <v>43</v>
      </c>
      <c r="G132" s="173" t="s">
        <v>550</v>
      </c>
      <c r="J132" s="238"/>
      <c r="K132" s="238"/>
      <c r="L132" s="238"/>
      <c r="M132" s="238"/>
      <c r="N132" s="238"/>
      <c r="O132" s="238"/>
      <c r="P132" s="238"/>
    </row>
    <row r="133" spans="1:16" s="234" customFormat="1" ht="19.5" customHeight="1">
      <c r="A133" s="501"/>
      <c r="B133" s="92" t="s">
        <v>503</v>
      </c>
      <c r="C133" s="317" t="s">
        <v>227</v>
      </c>
      <c r="D133" s="312" t="s">
        <v>500</v>
      </c>
      <c r="E133" s="299"/>
      <c r="F133" s="308">
        <v>34</v>
      </c>
      <c r="G133" s="173" t="s">
        <v>550</v>
      </c>
      <c r="J133" s="238"/>
      <c r="K133" s="238"/>
      <c r="L133" s="238"/>
      <c r="M133" s="238"/>
      <c r="N133" s="238"/>
      <c r="O133" s="238"/>
      <c r="P133" s="238"/>
    </row>
    <row r="134" spans="1:16" s="234" customFormat="1" ht="19.5" customHeight="1">
      <c r="A134" s="501"/>
      <c r="B134" s="92" t="s">
        <v>504</v>
      </c>
      <c r="C134" s="307">
        <v>250</v>
      </c>
      <c r="D134" s="316" t="s">
        <v>500</v>
      </c>
      <c r="E134" s="299"/>
      <c r="F134" s="308">
        <v>71</v>
      </c>
      <c r="G134" s="173">
        <f>F134/C134*100</f>
        <v>28.4</v>
      </c>
      <c r="J134" s="238"/>
      <c r="K134" s="238"/>
      <c r="L134" s="238"/>
      <c r="M134" s="238"/>
      <c r="N134" s="238"/>
      <c r="O134" s="238"/>
      <c r="P134" s="238"/>
    </row>
    <row r="135" spans="1:16" s="234" customFormat="1" ht="19.5" customHeight="1">
      <c r="A135" s="501"/>
      <c r="B135" s="92" t="s">
        <v>505</v>
      </c>
      <c r="C135" s="307">
        <v>200</v>
      </c>
      <c r="D135" s="316" t="s">
        <v>506</v>
      </c>
      <c r="E135" s="299" t="s">
        <v>420</v>
      </c>
      <c r="F135" s="308">
        <v>50</v>
      </c>
      <c r="G135" s="173">
        <v>0</v>
      </c>
      <c r="J135" s="238"/>
      <c r="K135" s="238"/>
      <c r="L135" s="238"/>
      <c r="M135" s="238"/>
      <c r="N135" s="238"/>
      <c r="O135" s="238"/>
      <c r="P135" s="238"/>
    </row>
    <row r="136" spans="1:16" s="234" customFormat="1" ht="19.5" customHeight="1">
      <c r="A136" s="501"/>
      <c r="B136" s="92" t="s">
        <v>507</v>
      </c>
      <c r="C136" s="307">
        <v>5</v>
      </c>
      <c r="D136" s="316" t="s">
        <v>506</v>
      </c>
      <c r="E136" s="299" t="s">
        <v>420</v>
      </c>
      <c r="F136" s="310">
        <v>1</v>
      </c>
      <c r="G136" s="173">
        <v>0</v>
      </c>
      <c r="J136" s="238"/>
      <c r="K136" s="238"/>
      <c r="L136" s="238"/>
      <c r="M136" s="238"/>
      <c r="N136" s="238"/>
      <c r="O136" s="238"/>
      <c r="P136" s="238"/>
    </row>
    <row r="137" spans="1:16" s="234" customFormat="1" ht="19.5" customHeight="1">
      <c r="A137" s="501"/>
      <c r="B137" s="92" t="s">
        <v>508</v>
      </c>
      <c r="C137" s="307">
        <v>10</v>
      </c>
      <c r="D137" s="316" t="s">
        <v>506</v>
      </c>
      <c r="E137" s="299" t="s">
        <v>420</v>
      </c>
      <c r="F137" s="310">
        <v>1</v>
      </c>
      <c r="G137" s="173">
        <v>0</v>
      </c>
      <c r="J137" s="238"/>
      <c r="K137" s="238"/>
      <c r="L137" s="238"/>
      <c r="M137" s="238"/>
      <c r="N137" s="238"/>
      <c r="O137" s="238"/>
      <c r="P137" s="238"/>
    </row>
    <row r="138" spans="1:16" s="234" customFormat="1" ht="19.5" customHeight="1">
      <c r="A138" s="501"/>
      <c r="B138" s="92" t="s">
        <v>509</v>
      </c>
      <c r="C138" s="307">
        <v>1</v>
      </c>
      <c r="D138" s="316" t="s">
        <v>500</v>
      </c>
      <c r="E138" s="299"/>
      <c r="F138" s="308">
        <v>0.022</v>
      </c>
      <c r="G138" s="173">
        <f>F138/C138*100</f>
        <v>2.1999999999999997</v>
      </c>
      <c r="J138" s="238"/>
      <c r="K138" s="238"/>
      <c r="L138" s="238"/>
      <c r="M138" s="238"/>
      <c r="N138" s="238"/>
      <c r="O138" s="238"/>
      <c r="P138" s="238"/>
    </row>
    <row r="139" spans="1:16" s="234" customFormat="1" ht="19.5" customHeight="1">
      <c r="A139" s="501"/>
      <c r="B139" s="92" t="s">
        <v>510</v>
      </c>
      <c r="C139" s="307">
        <v>5</v>
      </c>
      <c r="D139" s="316" t="s">
        <v>506</v>
      </c>
      <c r="E139" s="299" t="s">
        <v>420</v>
      </c>
      <c r="F139" s="310">
        <v>5</v>
      </c>
      <c r="G139" s="173">
        <v>0</v>
      </c>
      <c r="J139" s="238"/>
      <c r="K139" s="238"/>
      <c r="L139" s="238"/>
      <c r="M139" s="238"/>
      <c r="N139" s="238"/>
      <c r="O139" s="238"/>
      <c r="P139" s="238"/>
    </row>
    <row r="140" spans="1:16" s="234" customFormat="1" ht="19.5" customHeight="1">
      <c r="A140" s="501"/>
      <c r="B140" s="92" t="s">
        <v>511</v>
      </c>
      <c r="C140" s="314" t="s">
        <v>227</v>
      </c>
      <c r="D140" s="316" t="s">
        <v>506</v>
      </c>
      <c r="E140" s="299"/>
      <c r="F140" s="308">
        <v>133</v>
      </c>
      <c r="G140" s="173" t="s">
        <v>550</v>
      </c>
      <c r="J140" s="238"/>
      <c r="K140" s="238"/>
      <c r="L140" s="238"/>
      <c r="M140" s="238"/>
      <c r="N140" s="238"/>
      <c r="O140" s="238"/>
      <c r="P140" s="238"/>
    </row>
    <row r="141" spans="1:16" s="234" customFormat="1" ht="19.5" customHeight="1">
      <c r="A141" s="501"/>
      <c r="B141" s="92" t="s">
        <v>512</v>
      </c>
      <c r="C141" s="307">
        <v>50</v>
      </c>
      <c r="D141" s="316" t="s">
        <v>506</v>
      </c>
      <c r="E141" s="299" t="s">
        <v>420</v>
      </c>
      <c r="F141" s="308">
        <v>10</v>
      </c>
      <c r="G141" s="173">
        <v>0</v>
      </c>
      <c r="J141" s="238"/>
      <c r="K141" s="238"/>
      <c r="L141" s="238"/>
      <c r="M141" s="238"/>
      <c r="N141" s="238"/>
      <c r="O141" s="238"/>
      <c r="P141" s="238"/>
    </row>
    <row r="142" spans="1:16" s="234" customFormat="1" ht="19.5" customHeight="1">
      <c r="A142" s="501"/>
      <c r="B142" s="92" t="s">
        <v>513</v>
      </c>
      <c r="C142" s="307">
        <v>200</v>
      </c>
      <c r="D142" s="316" t="s">
        <v>506</v>
      </c>
      <c r="E142" s="299"/>
      <c r="F142" s="308">
        <v>82</v>
      </c>
      <c r="G142" s="173">
        <f>F142/C142*100</f>
        <v>41</v>
      </c>
      <c r="J142" s="238"/>
      <c r="K142" s="238"/>
      <c r="L142" s="238"/>
      <c r="M142" s="238"/>
      <c r="N142" s="238"/>
      <c r="O142" s="238"/>
      <c r="P142" s="238"/>
    </row>
    <row r="143" spans="1:16" s="234" customFormat="1" ht="19.5" customHeight="1">
      <c r="A143" s="501"/>
      <c r="B143" s="92" t="s">
        <v>514</v>
      </c>
      <c r="C143" s="307">
        <v>50</v>
      </c>
      <c r="D143" s="316" t="s">
        <v>506</v>
      </c>
      <c r="E143" s="299" t="s">
        <v>420</v>
      </c>
      <c r="F143" s="308">
        <v>5</v>
      </c>
      <c r="G143" s="313">
        <v>0</v>
      </c>
      <c r="J143" s="238"/>
      <c r="K143" s="238"/>
      <c r="L143" s="238"/>
      <c r="M143" s="238"/>
      <c r="N143" s="238"/>
      <c r="O143" s="238"/>
      <c r="P143" s="238"/>
    </row>
    <row r="144" spans="1:16" s="234" customFormat="1" ht="19.5" customHeight="1">
      <c r="A144" s="501"/>
      <c r="B144" s="92" t="s">
        <v>515</v>
      </c>
      <c r="C144" s="314" t="s">
        <v>227</v>
      </c>
      <c r="D144" s="316" t="s">
        <v>506</v>
      </c>
      <c r="E144" s="299"/>
      <c r="F144" s="308">
        <v>22</v>
      </c>
      <c r="G144" s="173" t="s">
        <v>550</v>
      </c>
      <c r="J144" s="238"/>
      <c r="K144" s="238"/>
      <c r="L144" s="238"/>
      <c r="M144" s="238"/>
      <c r="N144" s="238"/>
      <c r="O144" s="238"/>
      <c r="P144" s="238"/>
    </row>
    <row r="145" spans="1:16" s="234" customFormat="1" ht="19.5" customHeight="1">
      <c r="A145" s="501"/>
      <c r="B145" s="92" t="s">
        <v>516</v>
      </c>
      <c r="C145" s="315">
        <v>1</v>
      </c>
      <c r="D145" s="300" t="s">
        <v>506</v>
      </c>
      <c r="E145" s="299" t="s">
        <v>420</v>
      </c>
      <c r="F145" s="308">
        <v>0.5</v>
      </c>
      <c r="G145" s="173">
        <v>0</v>
      </c>
      <c r="J145" s="238"/>
      <c r="K145" s="238"/>
      <c r="L145" s="238"/>
      <c r="M145" s="238"/>
      <c r="N145" s="238"/>
      <c r="O145" s="238"/>
      <c r="P145" s="238"/>
    </row>
    <row r="146" spans="1:16" s="234" customFormat="1" ht="19.5" customHeight="1">
      <c r="A146" s="501"/>
      <c r="B146" s="92" t="s">
        <v>517</v>
      </c>
      <c r="C146" s="307">
        <v>20</v>
      </c>
      <c r="D146" s="300" t="s">
        <v>506</v>
      </c>
      <c r="E146" s="299" t="s">
        <v>420</v>
      </c>
      <c r="F146" s="308">
        <v>20</v>
      </c>
      <c r="G146" s="173">
        <v>0</v>
      </c>
      <c r="J146" s="238"/>
      <c r="K146" s="238"/>
      <c r="L146" s="238"/>
      <c r="M146" s="238"/>
      <c r="N146" s="238"/>
      <c r="O146" s="238"/>
      <c r="P146" s="238"/>
    </row>
    <row r="147" spans="1:16" s="234" customFormat="1" ht="19.5" customHeight="1">
      <c r="A147" s="501"/>
      <c r="B147" s="92" t="s">
        <v>518</v>
      </c>
      <c r="C147" s="307">
        <v>10</v>
      </c>
      <c r="D147" s="300" t="s">
        <v>506</v>
      </c>
      <c r="E147" s="299" t="s">
        <v>420</v>
      </c>
      <c r="F147" s="310">
        <v>5</v>
      </c>
      <c r="G147" s="173">
        <v>0</v>
      </c>
      <c r="J147" s="238"/>
      <c r="K147" s="238"/>
      <c r="L147" s="238"/>
      <c r="M147" s="238"/>
      <c r="N147" s="238"/>
      <c r="O147" s="238"/>
      <c r="P147" s="238"/>
    </row>
    <row r="148" spans="1:16" s="234" customFormat="1" ht="19.5" customHeight="1">
      <c r="A148" s="501"/>
      <c r="B148" s="92" t="s">
        <v>519</v>
      </c>
      <c r="C148" s="307">
        <v>1</v>
      </c>
      <c r="D148" s="300" t="s">
        <v>500</v>
      </c>
      <c r="E148" s="299" t="s">
        <v>420</v>
      </c>
      <c r="F148" s="308">
        <v>0.01</v>
      </c>
      <c r="G148" s="173">
        <v>0</v>
      </c>
      <c r="J148" s="238"/>
      <c r="K148" s="238"/>
      <c r="L148" s="238"/>
      <c r="M148" s="238"/>
      <c r="N148" s="238"/>
      <c r="O148" s="238"/>
      <c r="P148" s="238"/>
    </row>
    <row r="149" spans="1:16" s="234" customFormat="1" ht="19.5" customHeight="1">
      <c r="A149" s="501"/>
      <c r="B149" s="92" t="s">
        <v>520</v>
      </c>
      <c r="C149" s="307">
        <v>10</v>
      </c>
      <c r="D149" s="300" t="s">
        <v>506</v>
      </c>
      <c r="E149" s="299" t="s">
        <v>420</v>
      </c>
      <c r="F149" s="310">
        <v>1</v>
      </c>
      <c r="G149" s="173">
        <v>0</v>
      </c>
      <c r="J149" s="238"/>
      <c r="K149" s="238"/>
      <c r="L149" s="238"/>
      <c r="M149" s="238"/>
      <c r="N149" s="238"/>
      <c r="O149" s="238"/>
      <c r="P149" s="238"/>
    </row>
    <row r="150" spans="1:16" s="234" customFormat="1" ht="19.5" customHeight="1">
      <c r="A150" s="501"/>
      <c r="B150" s="92" t="s">
        <v>521</v>
      </c>
      <c r="C150" s="314" t="s">
        <v>227</v>
      </c>
      <c r="D150" s="300" t="s">
        <v>500</v>
      </c>
      <c r="E150" s="299"/>
      <c r="F150" s="308">
        <v>42</v>
      </c>
      <c r="G150" s="173" t="s">
        <v>550</v>
      </c>
      <c r="J150" s="238"/>
      <c r="K150" s="238"/>
      <c r="L150" s="238"/>
      <c r="M150" s="238"/>
      <c r="N150" s="238"/>
      <c r="O150" s="238"/>
      <c r="P150" s="238"/>
    </row>
    <row r="151" spans="1:16" s="234" customFormat="1" ht="19.5" customHeight="1">
      <c r="A151" s="501"/>
      <c r="B151" s="92" t="s">
        <v>522</v>
      </c>
      <c r="C151" s="314" t="s">
        <v>227</v>
      </c>
      <c r="D151" s="300" t="s">
        <v>506</v>
      </c>
      <c r="E151" s="299"/>
      <c r="F151" s="308">
        <v>10</v>
      </c>
      <c r="G151" s="173" t="s">
        <v>550</v>
      </c>
      <c r="J151" s="238"/>
      <c r="K151" s="238"/>
      <c r="L151" s="238"/>
      <c r="M151" s="238"/>
      <c r="N151" s="238"/>
      <c r="O151" s="238"/>
      <c r="P151" s="238"/>
    </row>
    <row r="152" spans="1:16" s="234" customFormat="1" ht="19.5" customHeight="1">
      <c r="A152" s="501"/>
      <c r="B152" s="92" t="s">
        <v>523</v>
      </c>
      <c r="C152" s="314" t="s">
        <v>227</v>
      </c>
      <c r="D152" s="300" t="s">
        <v>500</v>
      </c>
      <c r="E152" s="299" t="s">
        <v>420</v>
      </c>
      <c r="F152" s="308">
        <v>0.3</v>
      </c>
      <c r="G152" s="173" t="s">
        <v>550</v>
      </c>
      <c r="J152" s="238"/>
      <c r="K152" s="238"/>
      <c r="L152" s="238"/>
      <c r="M152" s="238"/>
      <c r="N152" s="238"/>
      <c r="O152" s="238"/>
      <c r="P152" s="238"/>
    </row>
    <row r="153" spans="1:16" s="234" customFormat="1" ht="19.5" customHeight="1">
      <c r="A153" s="501"/>
      <c r="B153" s="92" t="s">
        <v>524</v>
      </c>
      <c r="C153" s="307">
        <v>0.5</v>
      </c>
      <c r="D153" s="300" t="s">
        <v>500</v>
      </c>
      <c r="E153" s="299" t="s">
        <v>420</v>
      </c>
      <c r="F153" s="308">
        <v>0.03</v>
      </c>
      <c r="G153" s="313">
        <v>0</v>
      </c>
      <c r="J153" s="238"/>
      <c r="K153" s="238"/>
      <c r="L153" s="238"/>
      <c r="M153" s="238"/>
      <c r="N153" s="238"/>
      <c r="O153" s="238"/>
      <c r="P153" s="238"/>
    </row>
    <row r="154" spans="1:16" s="234" customFormat="1" ht="19.5" customHeight="1">
      <c r="A154" s="501"/>
      <c r="B154" s="92" t="s">
        <v>525</v>
      </c>
      <c r="C154" s="307" t="s">
        <v>227</v>
      </c>
      <c r="D154" s="300" t="s">
        <v>500</v>
      </c>
      <c r="E154" s="299"/>
      <c r="F154" s="308">
        <v>28.6</v>
      </c>
      <c r="G154" s="173" t="s">
        <v>550</v>
      </c>
      <c r="J154" s="238"/>
      <c r="K154" s="238"/>
      <c r="L154" s="238"/>
      <c r="M154" s="238"/>
      <c r="N154" s="238"/>
      <c r="O154" s="238"/>
      <c r="P154" s="238"/>
    </row>
    <row r="155" spans="1:16" s="234" customFormat="1" ht="19.5" customHeight="1">
      <c r="A155" s="501"/>
      <c r="B155" s="92" t="s">
        <v>526</v>
      </c>
      <c r="C155" s="307" t="s">
        <v>227</v>
      </c>
      <c r="D155" s="312" t="s">
        <v>227</v>
      </c>
      <c r="E155" s="299"/>
      <c r="F155" s="308">
        <v>0.57</v>
      </c>
      <c r="G155" s="173" t="s">
        <v>550</v>
      </c>
      <c r="J155" s="238"/>
      <c r="K155" s="238"/>
      <c r="L155" s="238"/>
      <c r="M155" s="238"/>
      <c r="N155" s="238"/>
      <c r="O155" s="238"/>
      <c r="P155" s="238"/>
    </row>
    <row r="156" spans="1:16" s="234" customFormat="1" ht="19.5" customHeight="1">
      <c r="A156" s="501"/>
      <c r="B156" s="92" t="s">
        <v>527</v>
      </c>
      <c r="C156" s="307">
        <v>50</v>
      </c>
      <c r="D156" s="300" t="s">
        <v>506</v>
      </c>
      <c r="E156" s="299" t="s">
        <v>420</v>
      </c>
      <c r="F156" s="308">
        <v>10</v>
      </c>
      <c r="G156" s="173">
        <v>0</v>
      </c>
      <c r="J156" s="238"/>
      <c r="K156" s="238"/>
      <c r="L156" s="238"/>
      <c r="M156" s="238"/>
      <c r="N156" s="238"/>
      <c r="O156" s="238"/>
      <c r="P156" s="238"/>
    </row>
    <row r="157" spans="1:16" s="234" customFormat="1" ht="19.5" customHeight="1">
      <c r="A157" s="501"/>
      <c r="B157" s="92" t="s">
        <v>471</v>
      </c>
      <c r="C157" s="307">
        <v>350</v>
      </c>
      <c r="D157" s="300" t="s">
        <v>506</v>
      </c>
      <c r="E157" s="299" t="s">
        <v>420</v>
      </c>
      <c r="F157" s="308">
        <v>10</v>
      </c>
      <c r="G157" s="173">
        <v>0</v>
      </c>
      <c r="J157" s="238"/>
      <c r="K157" s="238"/>
      <c r="L157" s="238"/>
      <c r="M157" s="238"/>
      <c r="N157" s="238"/>
      <c r="O157" s="238"/>
      <c r="P157" s="238"/>
    </row>
    <row r="158" spans="1:16" s="234" customFormat="1" ht="36" customHeight="1">
      <c r="A158" s="501"/>
      <c r="B158" s="274" t="s">
        <v>528</v>
      </c>
      <c r="C158" s="311" t="s">
        <v>227</v>
      </c>
      <c r="D158" s="300" t="s">
        <v>506</v>
      </c>
      <c r="E158" s="299" t="s">
        <v>420</v>
      </c>
      <c r="F158" s="310">
        <v>5</v>
      </c>
      <c r="G158" s="173" t="s">
        <v>550</v>
      </c>
      <c r="J158" s="238"/>
      <c r="K158" s="238"/>
      <c r="L158" s="238"/>
      <c r="M158" s="238"/>
      <c r="N158" s="238"/>
      <c r="O158" s="238"/>
      <c r="P158" s="238"/>
    </row>
    <row r="159" spans="1:16" s="234" customFormat="1" ht="19.5" customHeight="1">
      <c r="A159" s="502"/>
      <c r="B159" s="309" t="s">
        <v>529</v>
      </c>
      <c r="C159" s="309" t="s">
        <v>227</v>
      </c>
      <c r="D159" s="309" t="s">
        <v>500</v>
      </c>
      <c r="E159" s="299" t="s">
        <v>420</v>
      </c>
      <c r="F159" s="308">
        <v>0.05</v>
      </c>
      <c r="G159" s="173" t="s">
        <v>550</v>
      </c>
      <c r="J159" s="238"/>
      <c r="K159" s="238"/>
      <c r="L159" s="238"/>
      <c r="M159" s="238"/>
      <c r="N159" s="238"/>
      <c r="O159" s="238"/>
      <c r="P159" s="238"/>
    </row>
    <row r="160" spans="1:16" s="234" customFormat="1" ht="19.5" customHeight="1">
      <c r="A160" s="503"/>
      <c r="B160" s="494" t="s">
        <v>587</v>
      </c>
      <c r="C160" s="495"/>
      <c r="D160" s="495"/>
      <c r="E160" s="495"/>
      <c r="F160" s="495"/>
      <c r="G160" s="496"/>
      <c r="J160" s="238"/>
      <c r="K160" s="238"/>
      <c r="L160" s="238"/>
      <c r="M160" s="238"/>
      <c r="N160" s="238"/>
      <c r="O160" s="238"/>
      <c r="P160" s="238"/>
    </row>
    <row r="161" spans="1:16" s="234" customFormat="1" ht="19.5" customHeight="1">
      <c r="A161" s="503"/>
      <c r="B161" s="92" t="s">
        <v>532</v>
      </c>
      <c r="C161" s="307">
        <v>1</v>
      </c>
      <c r="D161" s="300" t="s">
        <v>506</v>
      </c>
      <c r="E161" s="299" t="s">
        <v>420</v>
      </c>
      <c r="F161" s="308">
        <v>0.05</v>
      </c>
      <c r="G161" s="297">
        <v>0</v>
      </c>
      <c r="J161" s="238"/>
      <c r="K161" s="238"/>
      <c r="L161" s="238"/>
      <c r="M161" s="238"/>
      <c r="N161" s="238"/>
      <c r="O161" s="238"/>
      <c r="P161" s="238"/>
    </row>
    <row r="162" spans="1:16" s="234" customFormat="1" ht="19.5" customHeight="1">
      <c r="A162" s="503"/>
      <c r="B162" s="92" t="s">
        <v>533</v>
      </c>
      <c r="C162" s="307">
        <v>50</v>
      </c>
      <c r="D162" s="300" t="s">
        <v>506</v>
      </c>
      <c r="E162" s="299" t="s">
        <v>420</v>
      </c>
      <c r="F162" s="308">
        <v>0.05</v>
      </c>
      <c r="G162" s="297">
        <v>0</v>
      </c>
      <c r="J162" s="238"/>
      <c r="K162" s="238"/>
      <c r="L162" s="238"/>
      <c r="M162" s="238"/>
      <c r="N162" s="238"/>
      <c r="O162" s="238"/>
      <c r="P162" s="238"/>
    </row>
    <row r="163" spans="1:16" s="234" customFormat="1" ht="19.5" customHeight="1">
      <c r="A163" s="503"/>
      <c r="B163" s="92" t="s">
        <v>534</v>
      </c>
      <c r="C163" s="307">
        <v>15</v>
      </c>
      <c r="D163" s="300" t="s">
        <v>506</v>
      </c>
      <c r="E163" s="299" t="s">
        <v>420</v>
      </c>
      <c r="F163" s="308">
        <v>0.05</v>
      </c>
      <c r="G163" s="297">
        <v>0</v>
      </c>
      <c r="J163" s="238"/>
      <c r="K163" s="238"/>
      <c r="L163" s="238"/>
      <c r="M163" s="238"/>
      <c r="N163" s="238"/>
      <c r="O163" s="238"/>
      <c r="P163" s="238"/>
    </row>
    <row r="164" spans="1:16" s="234" customFormat="1" ht="19.5" customHeight="1">
      <c r="A164" s="503"/>
      <c r="B164" s="92" t="s">
        <v>535</v>
      </c>
      <c r="C164" s="307">
        <v>10</v>
      </c>
      <c r="D164" s="300" t="s">
        <v>506</v>
      </c>
      <c r="E164" s="299" t="s">
        <v>420</v>
      </c>
      <c r="F164" s="308">
        <v>0.05</v>
      </c>
      <c r="G164" s="297">
        <v>0</v>
      </c>
      <c r="J164" s="238"/>
      <c r="K164" s="238"/>
      <c r="L164" s="238"/>
      <c r="M164" s="238"/>
      <c r="N164" s="238"/>
      <c r="O164" s="238"/>
      <c r="P164" s="238"/>
    </row>
    <row r="165" spans="1:16" s="234" customFormat="1" ht="19.5" customHeight="1">
      <c r="A165" s="503"/>
      <c r="B165" s="92" t="s">
        <v>536</v>
      </c>
      <c r="C165" s="307">
        <v>25</v>
      </c>
      <c r="D165" s="300" t="s">
        <v>506</v>
      </c>
      <c r="E165" s="299" t="s">
        <v>420</v>
      </c>
      <c r="F165" s="308">
        <v>0.05</v>
      </c>
      <c r="G165" s="297">
        <v>0</v>
      </c>
      <c r="J165" s="238"/>
      <c r="K165" s="238"/>
      <c r="L165" s="238"/>
      <c r="M165" s="238"/>
      <c r="N165" s="238"/>
      <c r="O165" s="238"/>
      <c r="P165" s="238"/>
    </row>
    <row r="166" spans="1:16" s="234" customFormat="1" ht="19.5" customHeight="1">
      <c r="A166" s="503"/>
      <c r="B166" s="497" t="s">
        <v>537</v>
      </c>
      <c r="C166" s="498"/>
      <c r="D166" s="498"/>
      <c r="E166" s="498"/>
      <c r="F166" s="498"/>
      <c r="G166" s="499"/>
      <c r="J166" s="238"/>
      <c r="K166" s="238"/>
      <c r="L166" s="238"/>
      <c r="M166" s="238"/>
      <c r="N166" s="238"/>
      <c r="O166" s="238"/>
      <c r="P166" s="238"/>
    </row>
    <row r="167" spans="1:16" s="234" customFormat="1" ht="19.5" customHeight="1">
      <c r="A167" s="503"/>
      <c r="B167" s="92" t="s">
        <v>538</v>
      </c>
      <c r="C167" s="307">
        <v>0.1</v>
      </c>
      <c r="D167" s="300" t="s">
        <v>506</v>
      </c>
      <c r="E167" s="299" t="s">
        <v>420</v>
      </c>
      <c r="F167" s="298">
        <v>0.01</v>
      </c>
      <c r="G167" s="92">
        <v>0</v>
      </c>
      <c r="J167" s="238"/>
      <c r="K167" s="238"/>
      <c r="L167" s="238"/>
      <c r="M167" s="238"/>
      <c r="N167" s="238"/>
      <c r="O167" s="238"/>
      <c r="P167" s="238"/>
    </row>
    <row r="168" spans="1:16" s="234" customFormat="1" ht="19.5" customHeight="1">
      <c r="A168" s="503"/>
      <c r="B168" s="92" t="s">
        <v>539</v>
      </c>
      <c r="C168" s="306">
        <v>0.01</v>
      </c>
      <c r="D168" s="300" t="s">
        <v>506</v>
      </c>
      <c r="E168" s="299" t="s">
        <v>420</v>
      </c>
      <c r="F168" s="298">
        <v>0.01</v>
      </c>
      <c r="G168" s="305">
        <v>0</v>
      </c>
      <c r="H168" s="238"/>
      <c r="I168" s="238"/>
      <c r="J168" s="238"/>
      <c r="K168" s="238"/>
      <c r="L168" s="238"/>
      <c r="M168" s="238"/>
      <c r="N168" s="238"/>
      <c r="O168" s="238"/>
      <c r="P168" s="238"/>
    </row>
    <row r="169" spans="1:16" s="234" customFormat="1" ht="19.5" customHeight="1">
      <c r="A169" s="503"/>
      <c r="B169" s="92" t="s">
        <v>540</v>
      </c>
      <c r="C169" s="306">
        <v>0.1</v>
      </c>
      <c r="D169" s="300" t="s">
        <v>506</v>
      </c>
      <c r="E169" s="299" t="s">
        <v>420</v>
      </c>
      <c r="F169" s="298">
        <v>0.01</v>
      </c>
      <c r="G169" s="305">
        <v>0</v>
      </c>
      <c r="H169" s="238"/>
      <c r="I169" s="238"/>
      <c r="J169" s="238"/>
      <c r="K169" s="238"/>
      <c r="L169" s="238"/>
      <c r="M169" s="238"/>
      <c r="N169" s="238"/>
      <c r="O169" s="238"/>
      <c r="P169" s="238"/>
    </row>
    <row r="170" spans="1:16" s="234" customFormat="1" ht="19.5" customHeight="1">
      <c r="A170" s="503"/>
      <c r="B170" s="92" t="s">
        <v>541</v>
      </c>
      <c r="C170" s="306">
        <v>0.05</v>
      </c>
      <c r="D170" s="300" t="s">
        <v>506</v>
      </c>
      <c r="E170" s="299" t="s">
        <v>420</v>
      </c>
      <c r="F170" s="298">
        <v>0.01</v>
      </c>
      <c r="G170" s="305">
        <v>0</v>
      </c>
      <c r="H170" s="238"/>
      <c r="I170" s="238"/>
      <c r="J170" s="238"/>
      <c r="K170" s="238"/>
      <c r="L170" s="238"/>
      <c r="M170" s="238"/>
      <c r="N170" s="238"/>
      <c r="O170" s="238"/>
      <c r="P170" s="238"/>
    </row>
    <row r="171" spans="1:16" s="234" customFormat="1" ht="19.5" customHeight="1">
      <c r="A171" s="503"/>
      <c r="B171" s="92" t="s">
        <v>542</v>
      </c>
      <c r="C171" s="306">
        <v>0.01</v>
      </c>
      <c r="D171" s="300" t="s">
        <v>506</v>
      </c>
      <c r="E171" s="299" t="s">
        <v>420</v>
      </c>
      <c r="F171" s="298">
        <v>0.01</v>
      </c>
      <c r="G171" s="305">
        <v>0</v>
      </c>
      <c r="H171" s="238"/>
      <c r="I171" s="238"/>
      <c r="J171" s="238"/>
      <c r="K171" s="238"/>
      <c r="L171" s="238"/>
      <c r="M171" s="238"/>
      <c r="N171" s="238"/>
      <c r="O171" s="238"/>
      <c r="P171" s="238"/>
    </row>
    <row r="172" spans="1:16" s="234" customFormat="1" ht="19.5" customHeight="1">
      <c r="A172" s="503"/>
      <c r="B172" s="92" t="s">
        <v>543</v>
      </c>
      <c r="C172" s="306">
        <v>5</v>
      </c>
      <c r="D172" s="300" t="s">
        <v>506</v>
      </c>
      <c r="E172" s="299" t="s">
        <v>420</v>
      </c>
      <c r="F172" s="298">
        <v>0.01</v>
      </c>
      <c r="G172" s="305">
        <v>0</v>
      </c>
      <c r="H172" s="238"/>
      <c r="I172" s="238"/>
      <c r="J172" s="238"/>
      <c r="K172" s="238"/>
      <c r="L172" s="238"/>
      <c r="M172" s="238"/>
      <c r="N172" s="238"/>
      <c r="O172" s="238"/>
      <c r="P172" s="238"/>
    </row>
    <row r="173" spans="1:16" s="234" customFormat="1" ht="19.5" customHeight="1">
      <c r="A173" s="503"/>
      <c r="B173" s="304" t="s">
        <v>544</v>
      </c>
      <c r="C173" s="306">
        <v>0.01</v>
      </c>
      <c r="D173" s="300" t="s">
        <v>506</v>
      </c>
      <c r="E173" s="299" t="s">
        <v>420</v>
      </c>
      <c r="F173" s="298">
        <v>0.01</v>
      </c>
      <c r="G173" s="305">
        <v>0</v>
      </c>
      <c r="H173" s="238"/>
      <c r="I173" s="238"/>
      <c r="J173" s="238"/>
      <c r="K173" s="238"/>
      <c r="L173" s="238"/>
      <c r="M173" s="238"/>
      <c r="N173" s="238"/>
      <c r="O173" s="238"/>
      <c r="P173" s="238"/>
    </row>
    <row r="174" spans="1:16" s="234" customFormat="1" ht="19.5" customHeight="1">
      <c r="A174" s="503"/>
      <c r="B174" s="304" t="s">
        <v>545</v>
      </c>
      <c r="C174" s="306">
        <v>0.1</v>
      </c>
      <c r="D174" s="300" t="s">
        <v>506</v>
      </c>
      <c r="E174" s="299" t="s">
        <v>420</v>
      </c>
      <c r="F174" s="298">
        <v>0.01</v>
      </c>
      <c r="G174" s="305">
        <v>0</v>
      </c>
      <c r="H174" s="238"/>
      <c r="I174" s="238"/>
      <c r="J174" s="238"/>
      <c r="K174" s="238"/>
      <c r="L174" s="238"/>
      <c r="M174" s="238"/>
      <c r="N174" s="238"/>
      <c r="O174" s="238"/>
      <c r="P174" s="238"/>
    </row>
    <row r="175" spans="1:16" s="234" customFormat="1" ht="19.5" customHeight="1">
      <c r="A175" s="503"/>
      <c r="B175" s="304" t="s">
        <v>546</v>
      </c>
      <c r="C175" s="303">
        <v>50</v>
      </c>
      <c r="D175" s="300" t="s">
        <v>506</v>
      </c>
      <c r="E175" s="299" t="s">
        <v>420</v>
      </c>
      <c r="F175" s="298">
        <v>0.01</v>
      </c>
      <c r="G175" s="302">
        <v>0</v>
      </c>
      <c r="H175" s="238"/>
      <c r="I175" s="238"/>
      <c r="J175" s="238"/>
      <c r="K175" s="238"/>
      <c r="L175" s="238"/>
      <c r="M175" s="238"/>
      <c r="N175" s="238"/>
      <c r="O175" s="238"/>
      <c r="P175" s="238"/>
    </row>
    <row r="176" spans="1:16" s="234" customFormat="1" ht="87" customHeight="1">
      <c r="A176" s="504"/>
      <c r="B176" s="301" t="s">
        <v>547</v>
      </c>
      <c r="C176" s="297">
        <v>0.1</v>
      </c>
      <c r="D176" s="300" t="s">
        <v>506</v>
      </c>
      <c r="E176" s="299" t="s">
        <v>420</v>
      </c>
      <c r="F176" s="298">
        <v>0.04</v>
      </c>
      <c r="G176" s="297">
        <v>0</v>
      </c>
      <c r="H176" s="238"/>
      <c r="I176" s="238"/>
      <c r="J176" s="238"/>
      <c r="K176" s="238"/>
      <c r="L176" s="238"/>
      <c r="M176" s="238"/>
      <c r="N176" s="238"/>
      <c r="O176" s="238"/>
      <c r="P176" s="238"/>
    </row>
    <row r="177" s="234" customFormat="1" ht="15">
      <c r="A177" s="3"/>
    </row>
    <row r="178" spans="1:7" s="234" customFormat="1" ht="39" customHeight="1">
      <c r="A178" s="446" t="s">
        <v>530</v>
      </c>
      <c r="B178" s="446"/>
      <c r="C178" s="446"/>
      <c r="D178" s="446"/>
      <c r="E178" s="446"/>
      <c r="F178" s="446"/>
      <c r="G178" s="446"/>
    </row>
    <row r="179" s="234" customFormat="1" ht="15"/>
    <row r="180" s="234" customFormat="1" ht="15"/>
    <row r="181" spans="1:7" s="234" customFormat="1" ht="15">
      <c r="A181" s="485" t="s">
        <v>182</v>
      </c>
      <c r="B181" s="485"/>
      <c r="C181" s="485"/>
      <c r="D181" s="485"/>
      <c r="E181" s="485"/>
      <c r="F181" s="485"/>
      <c r="G181" s="485"/>
    </row>
    <row r="182" spans="1:6" s="234" customFormat="1" ht="15">
      <c r="A182" s="58"/>
      <c r="B182" s="7"/>
      <c r="C182" s="7"/>
      <c r="D182" s="7"/>
      <c r="E182" s="7"/>
      <c r="F182" s="7"/>
    </row>
    <row r="183" spans="1:6" s="234" customFormat="1" ht="15">
      <c r="A183" s="381" t="s">
        <v>183</v>
      </c>
      <c r="B183" s="381"/>
      <c r="C183" s="381"/>
      <c r="D183" s="264"/>
      <c r="E183" s="264"/>
      <c r="F183" s="93" t="s">
        <v>228</v>
      </c>
    </row>
    <row r="184" spans="1:6" s="234" customFormat="1" ht="15">
      <c r="A184" s="381" t="s">
        <v>175</v>
      </c>
      <c r="B184" s="381"/>
      <c r="C184" s="381"/>
      <c r="D184" s="264"/>
      <c r="E184" s="264"/>
      <c r="F184" s="175"/>
    </row>
    <row r="186" spans="1:2" s="234" customFormat="1" ht="45">
      <c r="A186" s="269" t="s">
        <v>184</v>
      </c>
      <c r="B186" s="20"/>
    </row>
    <row r="187" spans="6:7" s="234" customFormat="1" ht="15">
      <c r="F187" s="59"/>
      <c r="G187" s="46"/>
    </row>
    <row r="188" spans="1:7" s="234" customFormat="1" ht="12.75" customHeight="1">
      <c r="A188" s="404" t="s">
        <v>185</v>
      </c>
      <c r="B188" s="404" t="s">
        <v>178</v>
      </c>
      <c r="C188" s="404" t="s">
        <v>179</v>
      </c>
      <c r="D188" s="364"/>
      <c r="E188" s="490" t="s">
        <v>118</v>
      </c>
      <c r="F188" s="491"/>
      <c r="G188" s="492"/>
    </row>
    <row r="189" spans="1:7" s="234" customFormat="1" ht="30">
      <c r="A189" s="404"/>
      <c r="B189" s="404"/>
      <c r="C189" s="404"/>
      <c r="D189" s="399"/>
      <c r="E189" s="447" t="s">
        <v>180</v>
      </c>
      <c r="F189" s="493"/>
      <c r="G189" s="269" t="s">
        <v>123</v>
      </c>
    </row>
    <row r="190" spans="1:7" s="234" customFormat="1" ht="15">
      <c r="A190" s="487"/>
      <c r="B190" s="20"/>
      <c r="C190" s="60"/>
      <c r="D190" s="60"/>
      <c r="E190" s="488"/>
      <c r="F190" s="489"/>
      <c r="G190" s="250" t="e">
        <v>#DIV/0!</v>
      </c>
    </row>
    <row r="191" spans="1:7" s="234" customFormat="1" ht="15">
      <c r="A191" s="487"/>
      <c r="B191" s="20"/>
      <c r="C191" s="60"/>
      <c r="D191" s="60"/>
      <c r="E191" s="488"/>
      <c r="F191" s="489"/>
      <c r="G191" s="250" t="e">
        <v>#DIV/0!</v>
      </c>
    </row>
    <row r="192" spans="1:7" s="234" customFormat="1" ht="15">
      <c r="A192" s="487"/>
      <c r="B192" s="20"/>
      <c r="C192" s="60"/>
      <c r="D192" s="60"/>
      <c r="E192" s="488"/>
      <c r="F192" s="489"/>
      <c r="G192" s="250" t="e">
        <v>#DIV/0!</v>
      </c>
    </row>
    <row r="193" spans="1:7" s="234" customFormat="1" ht="15">
      <c r="A193" s="487"/>
      <c r="B193" s="20"/>
      <c r="C193" s="60"/>
      <c r="D193" s="60"/>
      <c r="E193" s="488"/>
      <c r="F193" s="489"/>
      <c r="G193" s="250" t="e">
        <v>#DIV/0!</v>
      </c>
    </row>
    <row r="194" spans="1:7" s="234" customFormat="1" ht="15">
      <c r="A194" s="487"/>
      <c r="B194" s="20"/>
      <c r="C194" s="60"/>
      <c r="D194" s="60"/>
      <c r="E194" s="488"/>
      <c r="F194" s="489"/>
      <c r="G194" s="250" t="e">
        <v>#DIV/0!</v>
      </c>
    </row>
    <row r="195" spans="1:7" s="234" customFormat="1" ht="15">
      <c r="A195" s="487"/>
      <c r="B195" s="20"/>
      <c r="C195" s="60"/>
      <c r="D195" s="60"/>
      <c r="E195" s="488"/>
      <c r="F195" s="489"/>
      <c r="G195" s="250" t="e">
        <v>#DIV/0!</v>
      </c>
    </row>
    <row r="196" spans="1:7" s="234" customFormat="1" ht="15">
      <c r="A196" s="487"/>
      <c r="B196" s="20"/>
      <c r="C196" s="60"/>
      <c r="D196" s="60"/>
      <c r="E196" s="488"/>
      <c r="F196" s="489"/>
      <c r="G196" s="250" t="e">
        <v>#DIV/0!</v>
      </c>
    </row>
    <row r="197" spans="1:7" s="234" customFormat="1" ht="15">
      <c r="A197" s="487"/>
      <c r="B197" s="20"/>
      <c r="C197" s="60"/>
      <c r="D197" s="60"/>
      <c r="E197" s="488"/>
      <c r="F197" s="489"/>
      <c r="G197" s="250" t="e">
        <v>#DIV/0!</v>
      </c>
    </row>
    <row r="198" spans="1:7" s="234" customFormat="1" ht="15">
      <c r="A198" s="487"/>
      <c r="B198" s="20"/>
      <c r="C198" s="60"/>
      <c r="D198" s="60"/>
      <c r="E198" s="488"/>
      <c r="F198" s="489"/>
      <c r="G198" s="250" t="e">
        <v>#DIV/0!</v>
      </c>
    </row>
    <row r="199" spans="1:7" s="234" customFormat="1" ht="15">
      <c r="A199" s="487"/>
      <c r="B199" s="20"/>
      <c r="C199" s="60"/>
      <c r="D199" s="60"/>
      <c r="E199" s="488"/>
      <c r="F199" s="489"/>
      <c r="G199" s="250" t="e">
        <v>#DIV/0!</v>
      </c>
    </row>
    <row r="200" spans="1:7" s="234" customFormat="1" ht="15">
      <c r="A200" s="487"/>
      <c r="B200" s="20"/>
      <c r="C200" s="60"/>
      <c r="D200" s="60"/>
      <c r="E200" s="488"/>
      <c r="F200" s="489"/>
      <c r="G200" s="250" t="e">
        <v>#DIV/0!</v>
      </c>
    </row>
    <row r="201" spans="1:7" s="234" customFormat="1" ht="15">
      <c r="A201" s="487"/>
      <c r="B201" s="20"/>
      <c r="C201" s="60"/>
      <c r="D201" s="60"/>
      <c r="E201" s="488"/>
      <c r="F201" s="489"/>
      <c r="G201" s="250" t="e">
        <v>#DIV/0!</v>
      </c>
    </row>
    <row r="202" spans="1:7" s="234" customFormat="1" ht="15">
      <c r="A202" s="487"/>
      <c r="B202" s="20"/>
      <c r="C202" s="60"/>
      <c r="D202" s="60"/>
      <c r="E202" s="60"/>
      <c r="F202" s="45"/>
      <c r="G202" s="250" t="e">
        <v>#DIV/0!</v>
      </c>
    </row>
    <row r="203" spans="1:7" s="234" customFormat="1" ht="15">
      <c r="A203" s="487"/>
      <c r="B203" s="20"/>
      <c r="C203" s="60"/>
      <c r="D203" s="60"/>
      <c r="E203" s="60"/>
      <c r="F203" s="45"/>
      <c r="G203" s="250" t="e">
        <v>#DIV/0!</v>
      </c>
    </row>
    <row r="206" s="234" customFormat="1" ht="15">
      <c r="A206" s="234" t="s">
        <v>181</v>
      </c>
    </row>
    <row r="207" s="234" customFormat="1" ht="15">
      <c r="A207" s="234" t="s">
        <v>74</v>
      </c>
    </row>
    <row r="208" s="234" customFormat="1" ht="15">
      <c r="A208" s="3"/>
    </row>
  </sheetData>
  <sheetProtection/>
  <mergeCells count="58">
    <mergeCell ref="A1:G1"/>
    <mergeCell ref="A3:G3"/>
    <mergeCell ref="A5:G5"/>
    <mergeCell ref="A7:C7"/>
    <mergeCell ref="A8:C8"/>
    <mergeCell ref="A12:A13"/>
    <mergeCell ref="B12:B13"/>
    <mergeCell ref="C12:C13"/>
    <mergeCell ref="D12:D13"/>
    <mergeCell ref="E13:F13"/>
    <mergeCell ref="E12:G12"/>
    <mergeCell ref="A14:A63"/>
    <mergeCell ref="B47:G47"/>
    <mergeCell ref="B53:G53"/>
    <mergeCell ref="A64:G64"/>
    <mergeCell ref="A68:A69"/>
    <mergeCell ref="B68:B69"/>
    <mergeCell ref="C68:C69"/>
    <mergeCell ref="D68:D69"/>
    <mergeCell ref="E69:F69"/>
    <mergeCell ref="E68:G68"/>
    <mergeCell ref="A70:A119"/>
    <mergeCell ref="B103:G103"/>
    <mergeCell ref="B109:G109"/>
    <mergeCell ref="A120:G120"/>
    <mergeCell ref="A125:A126"/>
    <mergeCell ref="B125:B126"/>
    <mergeCell ref="C125:C126"/>
    <mergeCell ref="D125:D126"/>
    <mergeCell ref="E125:G125"/>
    <mergeCell ref="E126:F126"/>
    <mergeCell ref="A197:A203"/>
    <mergeCell ref="E197:F197"/>
    <mergeCell ref="E198:F198"/>
    <mergeCell ref="E199:F199"/>
    <mergeCell ref="E200:F200"/>
    <mergeCell ref="E201:F201"/>
    <mergeCell ref="B160:G160"/>
    <mergeCell ref="B166:G166"/>
    <mergeCell ref="A178:G178"/>
    <mergeCell ref="A181:G181"/>
    <mergeCell ref="A183:C183"/>
    <mergeCell ref="A127:A176"/>
    <mergeCell ref="A184:C184"/>
    <mergeCell ref="A190:A196"/>
    <mergeCell ref="E190:F190"/>
    <mergeCell ref="E191:F191"/>
    <mergeCell ref="E192:F192"/>
    <mergeCell ref="E193:F193"/>
    <mergeCell ref="E194:F194"/>
    <mergeCell ref="E195:F195"/>
    <mergeCell ref="E196:F196"/>
    <mergeCell ref="A188:A189"/>
    <mergeCell ref="B188:B189"/>
    <mergeCell ref="C188:C189"/>
    <mergeCell ref="D188:D189"/>
    <mergeCell ref="E188:G188"/>
    <mergeCell ref="E189:F189"/>
  </mergeCells>
  <printOptions/>
  <pageMargins left="0.39370078740157505" right="0.39370078740157505" top="0.6893700787401581" bottom="0.6893700787401581" header="0.39370078740157505" footer="0.39370078740157505"/>
  <pageSetup fitToHeight="0" fitToWidth="0"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V74"/>
  <sheetViews>
    <sheetView zoomScale="115" zoomScaleNormal="115" zoomScalePageLayoutView="0" workbookViewId="0" topLeftCell="A4">
      <selection activeCell="A36" sqref="A36"/>
    </sheetView>
  </sheetViews>
  <sheetFormatPr defaultColWidth="9.00390625" defaultRowHeight="14.25"/>
  <cols>
    <col min="1" max="1" width="26.125" style="2" customWidth="1"/>
    <col min="2" max="2" width="25.875" style="2" customWidth="1"/>
    <col min="3" max="3" width="21.625" style="2" customWidth="1"/>
    <col min="4" max="4" width="27.875" style="2" customWidth="1"/>
    <col min="5" max="5" width="24.50390625" style="2" customWidth="1"/>
    <col min="6" max="6" width="22.125" style="2" customWidth="1"/>
    <col min="7" max="7" width="16.625" style="2" customWidth="1"/>
    <col min="8" max="8" width="17.875" style="2" customWidth="1"/>
    <col min="9" max="16384" width="8.50390625" style="2" customWidth="1"/>
  </cols>
  <sheetData>
    <row r="1" spans="1:14" ht="15">
      <c r="A1" s="359" t="s">
        <v>186</v>
      </c>
      <c r="B1" s="359"/>
      <c r="C1" s="359"/>
      <c r="D1" s="359"/>
      <c r="E1" s="359"/>
      <c r="F1" s="359"/>
      <c r="G1" s="6"/>
      <c r="H1" s="6"/>
      <c r="I1" s="6"/>
      <c r="J1" s="6"/>
      <c r="K1" s="6"/>
      <c r="L1" s="6"/>
      <c r="M1" s="6"/>
      <c r="N1" s="6"/>
    </row>
    <row r="3" spans="1:14" ht="15">
      <c r="A3" s="359" t="s">
        <v>187</v>
      </c>
      <c r="B3" s="359"/>
      <c r="C3" s="359"/>
      <c r="D3" s="359"/>
      <c r="E3" s="359"/>
      <c r="F3" s="359"/>
      <c r="G3" s="6"/>
      <c r="H3" s="6"/>
      <c r="I3" s="6"/>
      <c r="J3" s="6"/>
      <c r="K3" s="6"/>
      <c r="L3" s="6"/>
      <c r="M3" s="6"/>
      <c r="N3" s="6"/>
    </row>
    <row r="5" spans="1:6" ht="15">
      <c r="A5" s="485" t="s">
        <v>188</v>
      </c>
      <c r="B5" s="485"/>
      <c r="C5" s="485"/>
      <c r="D5" s="485"/>
      <c r="E5" s="485"/>
      <c r="F5" s="485"/>
    </row>
    <row r="6" ht="15">
      <c r="A6" s="61"/>
    </row>
    <row r="7" spans="1:6" ht="45">
      <c r="A7" s="28" t="s">
        <v>189</v>
      </c>
      <c r="B7" s="28" t="s">
        <v>190</v>
      </c>
      <c r="C7" s="28" t="s">
        <v>191</v>
      </c>
      <c r="D7" s="28" t="s">
        <v>192</v>
      </c>
      <c r="E7" s="28" t="s">
        <v>193</v>
      </c>
      <c r="F7" s="28" t="s">
        <v>194</v>
      </c>
    </row>
    <row r="8" spans="1:6" ht="15">
      <c r="A8" s="515" t="s">
        <v>253</v>
      </c>
      <c r="B8" s="196" t="s">
        <v>243</v>
      </c>
      <c r="C8" s="196" t="s">
        <v>249</v>
      </c>
      <c r="D8" s="530" t="s">
        <v>612</v>
      </c>
      <c r="E8" s="531"/>
      <c r="F8" s="527"/>
    </row>
    <row r="9" spans="1:6" ht="15">
      <c r="A9" s="516"/>
      <c r="B9" s="29" t="s">
        <v>244</v>
      </c>
      <c r="C9" s="217" t="s">
        <v>250</v>
      </c>
      <c r="D9" s="532"/>
      <c r="E9" s="533"/>
      <c r="F9" s="528"/>
    </row>
    <row r="10" spans="1:7" ht="30">
      <c r="A10" s="516"/>
      <c r="B10" s="29" t="s">
        <v>245</v>
      </c>
      <c r="C10" s="217" t="s">
        <v>251</v>
      </c>
      <c r="D10" s="532"/>
      <c r="E10" s="533"/>
      <c r="F10" s="528"/>
      <c r="G10" s="176"/>
    </row>
    <row r="11" spans="1:6" ht="30">
      <c r="A11" s="516"/>
      <c r="B11" s="29" t="s">
        <v>246</v>
      </c>
      <c r="C11" s="217" t="s">
        <v>251</v>
      </c>
      <c r="D11" s="532"/>
      <c r="E11" s="533"/>
      <c r="F11" s="528"/>
    </row>
    <row r="12" spans="1:6" ht="17.25">
      <c r="A12" s="516"/>
      <c r="B12" s="29" t="s">
        <v>247</v>
      </c>
      <c r="C12" s="217" t="s">
        <v>597</v>
      </c>
      <c r="D12" s="532"/>
      <c r="E12" s="533"/>
      <c r="F12" s="529"/>
    </row>
    <row r="13" spans="1:6" ht="30">
      <c r="A13" s="517"/>
      <c r="B13" s="29" t="s">
        <v>248</v>
      </c>
      <c r="C13" s="217" t="s">
        <v>252</v>
      </c>
      <c r="D13" s="534"/>
      <c r="E13" s="535"/>
      <c r="F13" s="194"/>
    </row>
    <row r="17" spans="1:6" ht="30.75" customHeight="1">
      <c r="A17" s="514" t="s">
        <v>195</v>
      </c>
      <c r="B17" s="514"/>
      <c r="C17" s="514"/>
      <c r="D17" s="514"/>
      <c r="E17" s="514"/>
      <c r="F17" s="514"/>
    </row>
    <row r="18" ht="15">
      <c r="A18" s="61"/>
    </row>
    <row r="19" spans="1:5" ht="45">
      <c r="A19" s="28" t="s">
        <v>196</v>
      </c>
      <c r="B19" s="28" t="s">
        <v>197</v>
      </c>
      <c r="C19" s="28" t="s">
        <v>198</v>
      </c>
      <c r="D19" s="85" t="s">
        <v>264</v>
      </c>
      <c r="E19" s="28" t="s">
        <v>199</v>
      </c>
    </row>
    <row r="20" spans="1:5" ht="15">
      <c r="A20" s="518" t="s">
        <v>563</v>
      </c>
      <c r="B20" s="519"/>
      <c r="C20" s="519"/>
      <c r="D20" s="519"/>
      <c r="E20" s="520"/>
    </row>
    <row r="21" spans="1:5" ht="15">
      <c r="A21" s="521"/>
      <c r="B21" s="522"/>
      <c r="C21" s="522"/>
      <c r="D21" s="522"/>
      <c r="E21" s="523"/>
    </row>
    <row r="22" spans="1:5" ht="15">
      <c r="A22" s="524"/>
      <c r="B22" s="525"/>
      <c r="C22" s="525"/>
      <c r="D22" s="525"/>
      <c r="E22" s="526"/>
    </row>
    <row r="26" spans="1:6" ht="15">
      <c r="A26" s="485" t="s">
        <v>200</v>
      </c>
      <c r="B26" s="485"/>
      <c r="C26" s="485"/>
      <c r="D26" s="485"/>
      <c r="E26" s="485"/>
      <c r="F26" s="485"/>
    </row>
    <row r="27" ht="15">
      <c r="A27" s="61"/>
    </row>
    <row r="28" spans="1:6" ht="60">
      <c r="A28" s="28" t="s">
        <v>129</v>
      </c>
      <c r="B28" s="104" t="s">
        <v>201</v>
      </c>
      <c r="C28" s="28" t="s">
        <v>202</v>
      </c>
      <c r="D28" s="28" t="s">
        <v>192</v>
      </c>
      <c r="E28" s="28" t="s">
        <v>191</v>
      </c>
      <c r="F28" s="28" t="s">
        <v>193</v>
      </c>
    </row>
    <row r="29" spans="1:6" ht="30" customHeight="1">
      <c r="A29" s="546" t="s">
        <v>388</v>
      </c>
      <c r="B29" s="536" t="s">
        <v>598</v>
      </c>
      <c r="C29" s="108" t="s">
        <v>399</v>
      </c>
      <c r="D29" s="542" t="s">
        <v>613</v>
      </c>
      <c r="E29" s="92" t="s">
        <v>389</v>
      </c>
      <c r="F29" s="542" t="s">
        <v>613</v>
      </c>
    </row>
    <row r="30" spans="1:6" ht="15">
      <c r="A30" s="547"/>
      <c r="B30" s="537"/>
      <c r="C30" s="108" t="s">
        <v>400</v>
      </c>
      <c r="D30" s="543"/>
      <c r="E30" s="92" t="s">
        <v>249</v>
      </c>
      <c r="F30" s="543"/>
    </row>
    <row r="31" spans="1:6" ht="78" customHeight="1">
      <c r="A31" s="547"/>
      <c r="B31" s="537"/>
      <c r="C31" s="108" t="s">
        <v>390</v>
      </c>
      <c r="D31" s="543"/>
      <c r="E31" s="92" t="s">
        <v>391</v>
      </c>
      <c r="F31" s="543"/>
    </row>
    <row r="32" spans="1:6" ht="45">
      <c r="A32" s="548"/>
      <c r="B32" s="538"/>
      <c r="C32" s="108" t="s">
        <v>392</v>
      </c>
      <c r="D32" s="544"/>
      <c r="E32" s="92" t="s">
        <v>227</v>
      </c>
      <c r="F32" s="544"/>
    </row>
    <row r="34" spans="1:6" ht="12.75" customHeight="1">
      <c r="A34" s="545" t="s">
        <v>203</v>
      </c>
      <c r="B34" s="545"/>
      <c r="C34" s="545"/>
      <c r="D34" s="545"/>
      <c r="E34" s="545"/>
      <c r="F34" s="545"/>
    </row>
    <row r="35" spans="1:6" ht="15">
      <c r="A35" s="218"/>
      <c r="B35" s="219"/>
      <c r="C35" s="219"/>
      <c r="D35" s="220"/>
      <c r="E35" s="219"/>
      <c r="F35" s="219"/>
    </row>
    <row r="36" spans="1:6" ht="60">
      <c r="A36" s="347" t="s">
        <v>129</v>
      </c>
      <c r="B36" s="347" t="s">
        <v>204</v>
      </c>
      <c r="C36" s="347" t="s">
        <v>205</v>
      </c>
      <c r="D36" s="348" t="s">
        <v>192</v>
      </c>
      <c r="E36" s="349" t="s">
        <v>191</v>
      </c>
      <c r="F36" s="347" t="s">
        <v>193</v>
      </c>
    </row>
    <row r="37" spans="1:6" ht="45" customHeight="1">
      <c r="A37" s="549" t="s">
        <v>732</v>
      </c>
      <c r="B37" s="550"/>
      <c r="C37" s="550"/>
      <c r="D37" s="550"/>
      <c r="E37" s="550"/>
      <c r="F37" s="551"/>
    </row>
    <row r="38" spans="1:6" ht="45" customHeight="1">
      <c r="A38" s="552"/>
      <c r="B38" s="553"/>
      <c r="C38" s="553"/>
      <c r="D38" s="553"/>
      <c r="E38" s="553"/>
      <c r="F38" s="554"/>
    </row>
    <row r="39" spans="1:6" ht="15" customHeight="1">
      <c r="A39" s="552"/>
      <c r="B39" s="553"/>
      <c r="C39" s="553"/>
      <c r="D39" s="553"/>
      <c r="E39" s="553"/>
      <c r="F39" s="554"/>
    </row>
    <row r="40" spans="1:6" ht="15">
      <c r="A40" s="552"/>
      <c r="B40" s="553"/>
      <c r="C40" s="553"/>
      <c r="D40" s="553"/>
      <c r="E40" s="553"/>
      <c r="F40" s="554"/>
    </row>
    <row r="41" spans="1:6" ht="15">
      <c r="A41" s="555"/>
      <c r="B41" s="556"/>
      <c r="C41" s="556"/>
      <c r="D41" s="556"/>
      <c r="E41" s="556"/>
      <c r="F41" s="557"/>
    </row>
    <row r="42" spans="1:6" ht="15">
      <c r="A42" s="87"/>
      <c r="B42" s="87"/>
      <c r="C42" s="87"/>
      <c r="D42" s="87"/>
      <c r="E42" s="87"/>
      <c r="F42" s="87"/>
    </row>
    <row r="43" spans="1:6" ht="15">
      <c r="A43" s="485" t="s">
        <v>206</v>
      </c>
      <c r="B43" s="485"/>
      <c r="C43" s="485"/>
      <c r="D43" s="485"/>
      <c r="E43" s="485"/>
      <c r="F43" s="485"/>
    </row>
    <row r="44" ht="15">
      <c r="A44" s="61"/>
    </row>
    <row r="45" spans="1:256" ht="30">
      <c r="A45" s="255" t="s">
        <v>207</v>
      </c>
      <c r="B45" s="254" t="s">
        <v>208</v>
      </c>
      <c r="C45" s="254" t="s">
        <v>49</v>
      </c>
      <c r="D45" s="254" t="s">
        <v>209</v>
      </c>
      <c r="IT45" s="63"/>
      <c r="IU45" s="63"/>
      <c r="IV45" s="63"/>
    </row>
    <row r="46" spans="1:6" ht="35.25" customHeight="1">
      <c r="A46" s="257" t="s">
        <v>304</v>
      </c>
      <c r="B46" s="258" t="s">
        <v>305</v>
      </c>
      <c r="C46" s="259">
        <v>44146</v>
      </c>
      <c r="D46" s="256" t="s">
        <v>303</v>
      </c>
      <c r="F46" s="37"/>
    </row>
    <row r="47" spans="1:4" ht="18" customHeight="1">
      <c r="A47" s="539" t="s">
        <v>408</v>
      </c>
      <c r="B47" s="260" t="s">
        <v>267</v>
      </c>
      <c r="C47" s="259">
        <v>43850</v>
      </c>
      <c r="D47" s="256" t="s">
        <v>303</v>
      </c>
    </row>
    <row r="48" spans="1:4" ht="18" customHeight="1">
      <c r="A48" s="540"/>
      <c r="B48" s="260" t="s">
        <v>267</v>
      </c>
      <c r="C48" s="259">
        <v>43882</v>
      </c>
      <c r="D48" s="256" t="s">
        <v>303</v>
      </c>
    </row>
    <row r="49" spans="1:4" ht="37.5" customHeight="1">
      <c r="A49" s="540"/>
      <c r="B49" s="260" t="s">
        <v>267</v>
      </c>
      <c r="C49" s="259" t="s">
        <v>628</v>
      </c>
      <c r="D49" s="256" t="s">
        <v>303</v>
      </c>
    </row>
    <row r="50" spans="1:4" ht="33" customHeight="1">
      <c r="A50" s="540"/>
      <c r="B50" s="260" t="s">
        <v>267</v>
      </c>
      <c r="C50" s="259" t="s">
        <v>628</v>
      </c>
      <c r="D50" s="256" t="s">
        <v>303</v>
      </c>
    </row>
    <row r="51" spans="1:4" ht="18" customHeight="1">
      <c r="A51" s="540"/>
      <c r="B51" s="260" t="s">
        <v>267</v>
      </c>
      <c r="C51" s="259">
        <v>43966</v>
      </c>
      <c r="D51" s="256" t="s">
        <v>303</v>
      </c>
    </row>
    <row r="52" spans="1:4" ht="18" customHeight="1">
      <c r="A52" s="540"/>
      <c r="B52" s="260" t="s">
        <v>267</v>
      </c>
      <c r="C52" s="259">
        <v>43997</v>
      </c>
      <c r="D52" s="256" t="s">
        <v>303</v>
      </c>
    </row>
    <row r="53" spans="1:4" ht="18" customHeight="1">
      <c r="A53" s="540"/>
      <c r="B53" s="260" t="s">
        <v>267</v>
      </c>
      <c r="C53" s="259">
        <v>44029</v>
      </c>
      <c r="D53" s="256" t="s">
        <v>303</v>
      </c>
    </row>
    <row r="54" spans="1:4" ht="18" customHeight="1">
      <c r="A54" s="540"/>
      <c r="B54" s="260" t="s">
        <v>267</v>
      </c>
      <c r="C54" s="259">
        <v>44071</v>
      </c>
      <c r="D54" s="256" t="s">
        <v>303</v>
      </c>
    </row>
    <row r="55" spans="1:4" ht="18" customHeight="1">
      <c r="A55" s="540"/>
      <c r="B55" s="260" t="s">
        <v>267</v>
      </c>
      <c r="C55" s="259">
        <v>44102</v>
      </c>
      <c r="D55" s="256" t="s">
        <v>303</v>
      </c>
    </row>
    <row r="56" spans="1:4" ht="18" customHeight="1">
      <c r="A56" s="540"/>
      <c r="B56" s="260" t="s">
        <v>267</v>
      </c>
      <c r="C56" s="259">
        <v>44130</v>
      </c>
      <c r="D56" s="256" t="s">
        <v>303</v>
      </c>
    </row>
    <row r="57" spans="1:4" ht="18" customHeight="1">
      <c r="A57" s="540"/>
      <c r="B57" s="260" t="s">
        <v>267</v>
      </c>
      <c r="C57" s="259">
        <v>44162</v>
      </c>
      <c r="D57" s="256" t="s">
        <v>303</v>
      </c>
    </row>
    <row r="58" spans="1:4" ht="18" customHeight="1">
      <c r="A58" s="541"/>
      <c r="B58" s="260" t="s">
        <v>267</v>
      </c>
      <c r="C58" s="259">
        <v>44182</v>
      </c>
      <c r="D58" s="256" t="s">
        <v>303</v>
      </c>
    </row>
    <row r="59" spans="1:4" ht="35.25" customHeight="1">
      <c r="A59" s="261" t="s">
        <v>265</v>
      </c>
      <c r="B59" s="256" t="s">
        <v>268</v>
      </c>
      <c r="C59" s="259">
        <v>43947</v>
      </c>
      <c r="D59" s="256" t="s">
        <v>303</v>
      </c>
    </row>
    <row r="60" spans="1:4" ht="18" customHeight="1">
      <c r="A60" s="539" t="s">
        <v>266</v>
      </c>
      <c r="B60" s="260" t="s">
        <v>269</v>
      </c>
      <c r="C60" s="259">
        <v>43843</v>
      </c>
      <c r="D60" s="256" t="s">
        <v>303</v>
      </c>
    </row>
    <row r="61" spans="1:4" ht="18" customHeight="1">
      <c r="A61" s="540"/>
      <c r="B61" s="260" t="s">
        <v>269</v>
      </c>
      <c r="C61" s="259">
        <v>43875</v>
      </c>
      <c r="D61" s="256" t="s">
        <v>303</v>
      </c>
    </row>
    <row r="62" spans="1:4" ht="33" customHeight="1">
      <c r="A62" s="540"/>
      <c r="B62" s="260" t="s">
        <v>269</v>
      </c>
      <c r="C62" s="259" t="s">
        <v>628</v>
      </c>
      <c r="D62" s="256" t="s">
        <v>303</v>
      </c>
    </row>
    <row r="63" spans="1:4" ht="18" customHeight="1">
      <c r="A63" s="540"/>
      <c r="B63" s="260" t="s">
        <v>269</v>
      </c>
      <c r="C63" s="259">
        <v>43950</v>
      </c>
      <c r="D63" s="256" t="s">
        <v>303</v>
      </c>
    </row>
    <row r="64" spans="1:4" ht="18" customHeight="1">
      <c r="A64" s="540"/>
      <c r="B64" s="260" t="s">
        <v>269</v>
      </c>
      <c r="C64" s="259">
        <v>43980</v>
      </c>
      <c r="D64" s="256" t="s">
        <v>303</v>
      </c>
    </row>
    <row r="65" spans="1:5" ht="18" customHeight="1">
      <c r="A65" s="540"/>
      <c r="B65" s="260" t="s">
        <v>269</v>
      </c>
      <c r="C65" s="259">
        <v>44008</v>
      </c>
      <c r="D65" s="256" t="s">
        <v>303</v>
      </c>
      <c r="E65" s="2"/>
    </row>
    <row r="66" spans="1:5" ht="18" customHeight="1">
      <c r="A66" s="540"/>
      <c r="B66" s="260" t="s">
        <v>269</v>
      </c>
      <c r="C66" s="259">
        <v>44036</v>
      </c>
      <c r="D66" s="256" t="s">
        <v>303</v>
      </c>
      <c r="E66" s="2"/>
    </row>
    <row r="67" spans="1:5" ht="18" customHeight="1">
      <c r="A67" s="540"/>
      <c r="B67" s="260" t="s">
        <v>269</v>
      </c>
      <c r="C67" s="259">
        <v>44071</v>
      </c>
      <c r="D67" s="256" t="s">
        <v>303</v>
      </c>
      <c r="E67" s="2"/>
    </row>
    <row r="68" spans="1:5" ht="18" customHeight="1">
      <c r="A68" s="540"/>
      <c r="B68" s="260" t="s">
        <v>269</v>
      </c>
      <c r="C68" s="259">
        <v>44102</v>
      </c>
      <c r="D68" s="256" t="s">
        <v>303</v>
      </c>
      <c r="E68" s="2"/>
    </row>
    <row r="69" spans="1:5" ht="18" customHeight="1">
      <c r="A69" s="540"/>
      <c r="B69" s="260" t="s">
        <v>269</v>
      </c>
      <c r="C69" s="259">
        <v>44133</v>
      </c>
      <c r="D69" s="256" t="s">
        <v>303</v>
      </c>
      <c r="E69" s="2"/>
    </row>
    <row r="70" spans="1:5" ht="18" customHeight="1">
      <c r="A70" s="540"/>
      <c r="B70" s="260" t="s">
        <v>269</v>
      </c>
      <c r="C70" s="259">
        <v>44162</v>
      </c>
      <c r="D70" s="256" t="s">
        <v>303</v>
      </c>
      <c r="E70" s="2"/>
    </row>
    <row r="71" spans="1:5" ht="18" customHeight="1">
      <c r="A71" s="541"/>
      <c r="B71" s="260" t="s">
        <v>269</v>
      </c>
      <c r="C71" s="259">
        <v>44183</v>
      </c>
      <c r="D71" s="256" t="s">
        <v>303</v>
      </c>
      <c r="E71" s="2"/>
    </row>
    <row r="74" spans="1:5" ht="15">
      <c r="A74" s="2" t="s">
        <v>74</v>
      </c>
      <c r="B74" s="64"/>
      <c r="C74" s="64"/>
      <c r="D74" s="65"/>
      <c r="E74" s="65"/>
    </row>
  </sheetData>
  <sheetProtection/>
  <mergeCells count="18">
    <mergeCell ref="B29:B32"/>
    <mergeCell ref="A60:A71"/>
    <mergeCell ref="A47:A58"/>
    <mergeCell ref="D29:D32"/>
    <mergeCell ref="F29:F32"/>
    <mergeCell ref="A43:F43"/>
    <mergeCell ref="A34:F34"/>
    <mergeCell ref="A29:A32"/>
    <mergeCell ref="A37:F41"/>
    <mergeCell ref="A1:F1"/>
    <mergeCell ref="A3:F3"/>
    <mergeCell ref="A5:F5"/>
    <mergeCell ref="A17:F17"/>
    <mergeCell ref="A26:F26"/>
    <mergeCell ref="A8:A13"/>
    <mergeCell ref="A20:E22"/>
    <mergeCell ref="F8:F12"/>
    <mergeCell ref="D8:E13"/>
  </mergeCells>
  <hyperlinks>
    <hyperlink ref="A20:E22" r:id="rId1" display="I dati relativi agli interventi di manutenzione sugli impianti di abbattimento degli inquinanti sono riportati nel &quot;Registro di Esercizio Impianti di Abbattimento&quot; e nel &quot;Registro Manutenzione Degli Impianti di Abbattimento&quot; allegati in copia al presente "/>
  </hyperlinks>
  <printOptions/>
  <pageMargins left="0.3937007874015748" right="0.3937007874015748" top="0.7086614173228347" bottom="0.7086614173228347" header="0.3937007874015748" footer="0.3937007874015748"/>
  <pageSetup fitToHeight="0" fitToWidth="1" horizontalDpi="600" verticalDpi="600" orientation="landscape" pageOrder="overThenDown" paperSize="9" scale="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Piranese</dc:creator>
  <cp:keywords/>
  <dc:description/>
  <cp:lastModifiedBy>EMMA FARINA</cp:lastModifiedBy>
  <cp:lastPrinted>2019-01-16T15:02:27Z</cp:lastPrinted>
  <dcterms:created xsi:type="dcterms:W3CDTF">2008-09-08T18:05:56Z</dcterms:created>
  <dcterms:modified xsi:type="dcterms:W3CDTF">2021-08-23T10:42:43Z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file>